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4355" windowHeight="12330"/>
  </bookViews>
  <sheets>
    <sheet name="Калькуляция" sheetId="1" r:id="rId1"/>
    <sheet name="Кровельный материал" sheetId="2" r:id="rId2"/>
    <sheet name="Утеплитель" sheetId="3" r:id="rId3"/>
    <sheet name="Каркас" sheetId="4" r:id="rId4"/>
  </sheets>
  <calcPr calcId="125725"/>
</workbook>
</file>

<file path=xl/calcChain.xml><?xml version="1.0" encoding="utf-8"?>
<calcChain xmlns="http://schemas.openxmlformats.org/spreadsheetml/2006/main">
  <c r="E16" i="1"/>
  <c r="E10"/>
  <c r="E6"/>
  <c r="C10"/>
  <c r="C8"/>
  <c r="E8" s="1"/>
  <c r="C6"/>
  <c r="B2"/>
  <c r="E12" l="1"/>
  <c r="E14" s="1"/>
  <c r="E18"/>
  <c r="E19" s="1"/>
</calcChain>
</file>

<file path=xl/sharedStrings.xml><?xml version="1.0" encoding="utf-8"?>
<sst xmlns="http://schemas.openxmlformats.org/spreadsheetml/2006/main" count="32" uniqueCount="28">
  <si>
    <t>Товары на ремонт крыши</t>
  </si>
  <si>
    <t>Дата:</t>
  </si>
  <si>
    <t>Курс "у.е."</t>
  </si>
  <si>
    <t>Материал</t>
  </si>
  <si>
    <t>Наименование</t>
  </si>
  <si>
    <t>Цена (руб.)</t>
  </si>
  <si>
    <t>Количество</t>
  </si>
  <si>
    <t>Стоимось</t>
  </si>
  <si>
    <t>Кровельный материал</t>
  </si>
  <si>
    <t>Утеплитель</t>
  </si>
  <si>
    <t>Каркас</t>
  </si>
  <si>
    <t>Нет</t>
  </si>
  <si>
    <t>Профнастил</t>
  </si>
  <si>
    <t>Металлочерепица</t>
  </si>
  <si>
    <t>Гибкая черепица</t>
  </si>
  <si>
    <t>Шифер</t>
  </si>
  <si>
    <t>Битумный шифер</t>
  </si>
  <si>
    <t>Сланцевая кровля</t>
  </si>
  <si>
    <t>Пенопласт</t>
  </si>
  <si>
    <t>Минвата</t>
  </si>
  <si>
    <t>Плиты</t>
  </si>
  <si>
    <t>Стекловата</t>
  </si>
  <si>
    <t>Стекловолокно</t>
  </si>
  <si>
    <t>Пенофол</t>
  </si>
  <si>
    <t>Доски</t>
  </si>
  <si>
    <t>Брус</t>
  </si>
  <si>
    <t>Брёвна</t>
  </si>
  <si>
    <t>Общая стоимость</t>
  </si>
</sst>
</file>

<file path=xl/styles.xml><?xml version="1.0" encoding="utf-8"?>
<styleSheet xmlns="http://schemas.openxmlformats.org/spreadsheetml/2006/main">
  <numFmts count="1">
    <numFmt numFmtId="164" formatCode="#0.00&quot;р.&quot;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3" workbookViewId="0">
      <selection activeCell="C24" sqref="C24"/>
    </sheetView>
  </sheetViews>
  <sheetFormatPr defaultRowHeight="15"/>
  <cols>
    <col min="1" max="1" width="23.5703125" bestFit="1" customWidth="1"/>
    <col min="2" max="2" width="16.85546875" customWidth="1"/>
    <col min="3" max="3" width="11.7109375" customWidth="1"/>
    <col min="4" max="4" width="12.85546875" customWidth="1"/>
    <col min="5" max="5" width="11.42578125" customWidth="1"/>
  </cols>
  <sheetData>
    <row r="1" spans="1:6">
      <c r="A1" s="15" t="s">
        <v>0</v>
      </c>
      <c r="B1" s="15"/>
      <c r="C1" s="15"/>
      <c r="D1" s="15"/>
      <c r="E1" s="15"/>
    </row>
    <row r="2" spans="1:6">
      <c r="A2" s="2" t="s">
        <v>1</v>
      </c>
      <c r="B2" s="3">
        <f ca="1">TODAY()</f>
        <v>44160</v>
      </c>
    </row>
    <row r="3" spans="1:6">
      <c r="A3" s="4" t="s">
        <v>2</v>
      </c>
      <c r="B3" s="5">
        <v>35</v>
      </c>
    </row>
    <row r="4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6" spans="1:6">
      <c r="A6" s="9" t="s">
        <v>8</v>
      </c>
      <c r="B6" s="8"/>
      <c r="C6" s="8">
        <f>INDEX('Кровельный материал'!B2:B8,F6)</f>
        <v>200</v>
      </c>
      <c r="D6" s="13">
        <v>5</v>
      </c>
      <c r="E6" s="14">
        <f>C6*D6</f>
        <v>1000</v>
      </c>
      <c r="F6" s="8">
        <v>5</v>
      </c>
    </row>
    <row r="7" spans="1:6">
      <c r="A7" s="7"/>
      <c r="B7" s="8"/>
      <c r="C7" s="8"/>
      <c r="D7" s="8"/>
      <c r="E7" s="8"/>
      <c r="F7" s="8"/>
    </row>
    <row r="8" spans="1:6">
      <c r="A8" s="9" t="s">
        <v>9</v>
      </c>
      <c r="B8" s="8"/>
      <c r="C8" s="8">
        <f>INDEX(Утеплитель!B2:B8,F8)</f>
        <v>80</v>
      </c>
      <c r="D8" s="13">
        <v>5</v>
      </c>
      <c r="E8" s="14">
        <f>C8*D8</f>
        <v>400</v>
      </c>
      <c r="F8" s="8">
        <v>2</v>
      </c>
    </row>
    <row r="9" spans="1:6">
      <c r="A9" s="7"/>
      <c r="B9" s="8"/>
      <c r="C9" s="8"/>
      <c r="D9" s="13"/>
      <c r="E9" s="8"/>
      <c r="F9" s="8"/>
    </row>
    <row r="10" spans="1:6">
      <c r="A10" s="9" t="s">
        <v>10</v>
      </c>
      <c r="B10" s="8"/>
      <c r="C10" s="8">
        <f>INDEX(Каркас!B2:B4,F10)</f>
        <v>180</v>
      </c>
      <c r="D10" s="13">
        <v>4</v>
      </c>
      <c r="E10" s="14">
        <f>C10*D10</f>
        <v>720</v>
      </c>
      <c r="F10" s="8">
        <v>1</v>
      </c>
    </row>
    <row r="11" spans="1:6">
      <c r="A11" s="8"/>
      <c r="B11" s="8"/>
      <c r="C11" s="8"/>
      <c r="D11" s="8"/>
      <c r="E11" s="8"/>
      <c r="F11" s="8"/>
    </row>
    <row r="12" spans="1:6">
      <c r="A12" s="9" t="s">
        <v>27</v>
      </c>
      <c r="B12" s="8"/>
      <c r="C12" s="8"/>
      <c r="D12" s="8"/>
      <c r="E12" s="14">
        <f>SUM(E6:E10)</f>
        <v>2120</v>
      </c>
      <c r="F12" s="8"/>
    </row>
    <row r="14" spans="1:6">
      <c r="E14">
        <f>E12*0.1*(F14-1)</f>
        <v>212</v>
      </c>
      <c r="F14">
        <v>2</v>
      </c>
    </row>
    <row r="15" spans="1:6">
      <c r="D15" s="1"/>
    </row>
    <row r="16" spans="1:6">
      <c r="E16">
        <f>IF(F16=TRUE,500,0)</f>
        <v>500</v>
      </c>
      <c r="F16" t="b">
        <v>1</v>
      </c>
    </row>
    <row r="18" spans="5:5">
      <c r="E18">
        <f>E12-E14+E16</f>
        <v>2408</v>
      </c>
    </row>
    <row r="19" spans="5:5">
      <c r="E19">
        <f>E18/B3</f>
        <v>68.8</v>
      </c>
    </row>
  </sheetData>
  <mergeCells count="1">
    <mergeCell ref="A1:E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13" sqref="A13"/>
    </sheetView>
  </sheetViews>
  <sheetFormatPr defaultRowHeight="15"/>
  <cols>
    <col min="1" max="1" width="18.28515625" bestFit="1" customWidth="1"/>
    <col min="2" max="2" width="10.85546875" customWidth="1"/>
  </cols>
  <sheetData>
    <row r="1" spans="1:2">
      <c r="A1" s="16" t="s">
        <v>8</v>
      </c>
      <c r="B1" s="16"/>
    </row>
    <row r="2" spans="1:2">
      <c r="A2" s="10" t="s">
        <v>11</v>
      </c>
      <c r="B2" s="11">
        <v>0</v>
      </c>
    </row>
    <row r="3" spans="1:2">
      <c r="A3" s="10" t="s">
        <v>12</v>
      </c>
      <c r="B3" s="12">
        <v>80</v>
      </c>
    </row>
    <row r="4" spans="1:2">
      <c r="A4" s="10" t="s">
        <v>13</v>
      </c>
      <c r="B4" s="12">
        <v>120</v>
      </c>
    </row>
    <row r="5" spans="1:2">
      <c r="A5" s="10" t="s">
        <v>14</v>
      </c>
      <c r="B5" s="12">
        <v>180</v>
      </c>
    </row>
    <row r="6" spans="1:2">
      <c r="A6" s="10" t="s">
        <v>15</v>
      </c>
      <c r="B6" s="12">
        <v>200</v>
      </c>
    </row>
    <row r="7" spans="1:2">
      <c r="A7" s="10" t="s">
        <v>16</v>
      </c>
      <c r="B7" s="12">
        <v>230</v>
      </c>
    </row>
    <row r="8" spans="1:2">
      <c r="A8" s="10" t="s">
        <v>17</v>
      </c>
      <c r="B8" s="12">
        <v>300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D14" sqref="D14"/>
    </sheetView>
  </sheetViews>
  <sheetFormatPr defaultRowHeight="15"/>
  <cols>
    <col min="1" max="1" width="15.28515625" bestFit="1" customWidth="1"/>
  </cols>
  <sheetData>
    <row r="1" spans="1:2">
      <c r="A1" s="15" t="s">
        <v>9</v>
      </c>
      <c r="B1" s="15"/>
    </row>
    <row r="2" spans="1:2">
      <c r="A2" s="10" t="s">
        <v>11</v>
      </c>
      <c r="B2" s="11">
        <v>0</v>
      </c>
    </row>
    <row r="3" spans="1:2">
      <c r="A3" s="10" t="s">
        <v>18</v>
      </c>
      <c r="B3" s="12">
        <v>80</v>
      </c>
    </row>
    <row r="4" spans="1:2">
      <c r="A4" s="10" t="s">
        <v>19</v>
      </c>
      <c r="B4" s="12">
        <v>120</v>
      </c>
    </row>
    <row r="5" spans="1:2">
      <c r="A5" s="10" t="s">
        <v>20</v>
      </c>
      <c r="B5" s="12">
        <v>180</v>
      </c>
    </row>
    <row r="6" spans="1:2">
      <c r="A6" s="10" t="s">
        <v>21</v>
      </c>
      <c r="B6" s="12">
        <v>200</v>
      </c>
    </row>
    <row r="7" spans="1:2">
      <c r="A7" s="10" t="s">
        <v>22</v>
      </c>
      <c r="B7" s="12">
        <v>230</v>
      </c>
    </row>
    <row r="8" spans="1:2">
      <c r="A8" s="10" t="s">
        <v>23</v>
      </c>
      <c r="B8" s="12">
        <v>300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5" sqref="A5"/>
    </sheetView>
  </sheetViews>
  <sheetFormatPr defaultRowHeight="15"/>
  <sheetData>
    <row r="1" spans="1:2">
      <c r="A1" s="15" t="s">
        <v>10</v>
      </c>
      <c r="B1" s="15"/>
    </row>
    <row r="2" spans="1:2">
      <c r="A2" s="10" t="s">
        <v>24</v>
      </c>
      <c r="B2" s="12">
        <v>180</v>
      </c>
    </row>
    <row r="3" spans="1:2">
      <c r="A3" s="10" t="s">
        <v>25</v>
      </c>
      <c r="B3" s="12">
        <v>240</v>
      </c>
    </row>
    <row r="4" spans="1:2">
      <c r="A4" s="10" t="s">
        <v>26</v>
      </c>
      <c r="B4" s="12">
        <v>300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Калькуляция</vt:lpstr>
      <vt:lpstr>Кровельный материал</vt:lpstr>
      <vt:lpstr>Утеплитель</vt:lpstr>
      <vt:lpstr>Каркас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2020-11-25T14:37:00Z</dcterms:created>
  <dcterms:modified xsi:type="dcterms:W3CDTF">2020-11-25T16:36:47Z</dcterms:modified>
</cp:coreProperties>
</file>