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49" activeTab="0"/>
  </bookViews>
  <sheets>
    <sheet name="План" sheetId="1" r:id="rId1"/>
    <sheet name="ВКонтакте" sheetId="2" r:id="rId2"/>
  </sheets>
  <definedNames/>
  <calcPr fullCalcOnLoad="1"/>
</workbook>
</file>

<file path=xl/sharedStrings.xml><?xml version="1.0" encoding="utf-8"?>
<sst xmlns="http://schemas.openxmlformats.org/spreadsheetml/2006/main" count="185" uniqueCount="59">
  <si>
    <t>Система контекстной рекламы</t>
  </si>
  <si>
    <t>Примерный бюджет, руб.</t>
  </si>
  <si>
    <t>Примерное количество переходов в месяц</t>
  </si>
  <si>
    <t>Средняя цена клика, руб.</t>
  </si>
  <si>
    <t>Итого к оплате, руб.</t>
  </si>
  <si>
    <t>vkontakte.ru (по переходам)</t>
  </si>
  <si>
    <t>vkontakte.ru (по показам)</t>
  </si>
  <si>
    <t>скриншот банера:</t>
  </si>
  <si>
    <t>Показы</t>
  </si>
  <si>
    <t>Переходы</t>
  </si>
  <si>
    <t>План рекламной кампании в социальной сети Вконтакте</t>
  </si>
  <si>
    <t>показы:</t>
  </si>
  <si>
    <t xml:space="preserve">Таргет группа </t>
  </si>
  <si>
    <t>Тип объявления</t>
  </si>
  <si>
    <t>Пол</t>
  </si>
  <si>
    <t>Возраст</t>
  </si>
  <si>
    <t>География</t>
  </si>
  <si>
    <t>Интересы</t>
  </si>
  <si>
    <t>Категории групп</t>
  </si>
  <si>
    <t>Группы и страницы</t>
  </si>
  <si>
    <t>Целевая аудитория, чел.</t>
  </si>
  <si>
    <t>Прогнозируемое 
кол-во показов</t>
  </si>
  <si>
    <t>Рекомендованная цена клика, руб.</t>
  </si>
  <si>
    <t>Прогнозный CTR %</t>
  </si>
  <si>
    <t>Стоимость, руб.</t>
  </si>
  <si>
    <t>Мужчины и женщины</t>
  </si>
  <si>
    <t>ссылка за показы****</t>
  </si>
  <si>
    <t>м/ж</t>
  </si>
  <si>
    <t>от 16 до 55</t>
  </si>
  <si>
    <t>Москва
Московская область
Москва
Московская область
Москва, МО, Санкт-Петербург</t>
  </si>
  <si>
    <t>-</t>
  </si>
  <si>
    <t>Мужчины и женщины по интересам (без учета поклонников С.Лукьяненко)</t>
  </si>
  <si>
    <t>Фентази
Фентези
Фэнтези
Фэнтази
Фэнтэзи
Fantasy
Фентезі
Киберпанк
Сверхъестественное
Читать
Чтение
Чтение книг
Литература
Книги Конан дойль
Артур конан дойл
Жюль верн
Апокалипсис
Апокалипсис сегодня
Манга
Manga
Стимпанк</t>
  </si>
  <si>
    <t>Мужчины и женщины по интересам (поклонники творчества С.Лукьяненко)</t>
  </si>
  <si>
    <t>Лукьяненко
Сергей лукьяненко
Ночной дозор
Дозоры
Dozor
Дневной дозор</t>
  </si>
  <si>
    <t>Мужчины и женщины по категориям групп</t>
  </si>
  <si>
    <t>Литература
Творчество</t>
  </si>
  <si>
    <t>Мужчины и женщины по группам и страницам (литература, чтение, книги - общие)</t>
  </si>
  <si>
    <t>Читать-модно.Классическая литература, ===================== ====Тёмная Литература==== =====================, ================ HOAGOA.ORG.UA - ЛИТЕРАТУРА ================, ░ Чтение - дорога к знаниям и чудесный отдых ░ :: книги, литература, проза, поэзия ::, - современная литература - Нур Жанов-, Литература, Настоящая литература, Иностранная литература в оригинале, -=Хорошая книга и чашечка кофе=-ТН: Американская литература ХХ века=-, •°▪ Я люблю читать / литература •.•°, Готика: философия, архитектура, живопись, музыка, литература и другой арт..., Классическая литература. Новинки. Обозрение., _"Ноктюрн": журнал для необычной литературы _, // \\ Литература для всех // \\, Содружество литературы, музыки, кино и искусства вообще, ~~~~~~~~~~~~~~~~~~~~~ Литература, как стиль жизни ~~~~~~~~~~~~~~~~~~~~~, Дискусс. клуб "Современность сквозь призму литературы", Любители литературы и музыки, Молодежная литература, Современная русская литература, ........ДРУГАЯ.ЛИТЕРАТУРА........, КЛУБ ЦЕНИТЕЛЕЙ НАСТОЯЩЕЙ ЛИТЕРАТУРЫ [Голосование ТОП 100 вернулось!], ☻☻☻ Маргинальная литература: цинизм, декаданс, макабр ☻☻☻, ЛИТЕРАТУРА, Я Люблю Читать! ⇒ °◦ Литература ◦°°◦ Книги °◦◦° Чтение ◦°, Новости литературы, Зарубежная классическая литература, Литература Апокалипсиса, Русская классическая литература, Литературоведение и теория литературы, Любители ♪ Качественной Музыки ♪ ,Качественного Кинематографа и Качественной Литературы, Любители литературы, ►Избранное: литература и кинематограф►, || Книжные черви || Литература ● Книги ● Стихи, Тенденции современной литературы, Литература, книги, статусы ...., **Литература и Жизнь**, ٠•●๑۩ Красивая классическая литература ۩๑●•٠, клуб любителей достойной литературы, ЗНАК КАЧЕСТВА. ЛИТЕРАТУРА™, Литература/Literature, Учителя русского языка и литературы, Иностранная литература на языке оригинала, ఎஇ Фентези,Фантастика и Научная Литература இఎ, История зарубежной литературы, Классическая литература, Фантастика (Литература), Русская литература, █████ КНИГИ | ЛИТЕРАТУРА █████, Британская литература, Классическая литература., Немецкая литература, Японская литература, литература, ~*~Искусствоведческая литература~*~, Литература, Мировая литература, Литература типа Фаулза, Латиноамериканская и испанская литература, Американская литература XX века, •●•Французская литература● Littérature française•●•, Чак Паланик - Сумасшедший гений литературы, Открытая литература, ~ Русская альтернативная литература ~, ◄Современная зарубежная литература►, •●• Современная англоязычная литература •●•, Библиотека социалистической литературы, Классическая зарубежная литература, Литература. Кинематограф, Читать-Модно ! Современная литература(RE-STYLE!!!), Клуб любителей аудиокниг, Сайты БЕСПЛАТНОЙ закачки АУДИОКНИГ, Аудиокниги / Audiobooks, Аудиокниги онлайн, ///// Аудиокниги //////, -==АУДИОКНИГИ. МЫ ЧИТАЕМ УШАМИ - КЛУБ ЛЮБИТЕЛЕЙ АУДИОКНИГ==-, Аудиокниги, Радиоспектакли, Экранизации, Книги, аудиокниги, интересные факты, фильмы по книгам!</t>
  </si>
  <si>
    <t>Мужчины и женщины по группам и страницам (литература, чтение, книги - фентази, киберпанк, стимпанк)</t>
  </si>
  <si>
    <t>герои киберпанка, Киберпанки Всех Стран Объединяйтесь!, постапокалипсис / киберпанк / антиутопия, """#CyberPunk# (киберпанк)""", Киберпанк и постапокалиптика, Киберпанк (кибер панк, кибер-панк, cyber punk, стимпанк, steampunk, биопанк) галерея Michael Y., Постапокалипсис, антиутопия, киберпанк, ††† ORCIOSTIUM ††† Маги,Вамп-Готы,Фетиш-Готы,Кибер-готы,Клерк,Эмо,Панки,Скинхеды,Анимешники, Сатанисты,Металлисты,Риветхеды,Киберпанки, Фурри,Дарк-Киберы,Диггеры,Индустриалы,Глитер-Готы, Стимпанк - наше все!, Стимпанк, ˜”*°•.СТИМПАНК АНИМЕ.•°*”˜, СтимпанК,  ۩۞۩ Фантастика и ФЭНТЕЗИ ۩۞۩, ♔ Фильмы ужасов, фантастика, мистика, артхаус ♔, Писатели, поэты, художники. Фэнтези, готика, фантастика, хоррор, киберпанк и другие жанры, МИР ФАНТАСТИКИ И ФЕНТЕЗИ, Стимпанк - FOREVER!!! Реальность, или фантастика, группа любителей фантастики и фэнтези, Книги фантастики и фэнтези ST, фильмы ужасов и фантастика, Миры фантастики, мистики, фэнтези., *Самые Ожидаемые Фильмы Ужасов и Фантастики 2010-2016*, Фильмы со смыслом: драмы, арт-хаус, криминал, фантастика... (Участвуем в обсуждениях), Любители читать мистику и фантастику, ===АПОКАЛИПСИС 2012,пророчества Майя,реальность или фантастика?===, УЖАСЫ, ФАНТАСТИКА, ТРИЛЛЕРЫ / самые жесткие фильмы / онлайн просмотр / скачивание, ఎஇ Фентези,Фантастика и Научная Литература இఎ, стимпанк, ==================== Westlands: Age of Steam (стимпанк РПГ ККИ) ==================, ▬▬▬СТИМПАНК▬▬▬, Арт- Объект. Авторские работы. Стимпанк., Киберпанк (кибер панк, кибер-панк, cyber punk, стимпанк, steampunk, биопанк) галерея Michael Y., Стимпанк, киберпанк моделирование от мастерской СSR, На всех парах!☼⁂☼ [Фентезийный стимпанк], Паровые Миры - вселенная стимпанк, Стимпанк мультфильмы, Киберпанк, Круг людей для которых, призраки, духи, полтергейст, домовой, демон, ангел, плазмоид, не фантастика!, Клуб почитателей научной фантастики и фентези., Издательство "Фантастика Книжный Клуб" ( Warhammer 40000 ), Новая фантастическая книга "Временной поток.Начало". Тематика: Фантастика, фентези, приключение, ●•°•♠✿♠•Фантастика - наша жизнь!•♠✿♠•°●•, Фантастика, фэнтези, другие жанры литературы. Проза, поэзия. Группа начинающих писателей и поэтов., Вампиры, оборотни, демоны, ангелы, фэнтези, фантастика, всё сверхъестественное..., Стимпанк, СТИМПАНК, Любители отечественной фантастики, *Советская фантастика*, ======================== Отборная Фантастика ========================, Лаборатория Фантастики, Отечественная Фантастика, Мир Фэнтези и Фантастики, РИСУЮЩИЕ ФАНТАСТИКУ, ▼Фантастика▼, Мир Фантастики и Фэнтези, ФАНТАСТИКА|ФЭНТЕЗИ|ТРИЛЛЕР|УЖАСЫ, ================ Фантастика [В]Контакте! ================, Фэнтези и Фантастика, ★ФАНТАСТИКА★Рок жив!, ФАНТАСТИКА ВСЕХ ВРЕМЕН, ۩۞۩ -BlackBlood- Любители АНИМЕ-и-ФАНТАСТИКИ! ۩۞۩, КОСМИЧЕСКАЯ ФАНТАСТИКА в кинематографе (в HD!),  ЭТНОГЕНЕЗ: ЛИТЕРАТУРНЫЙ СЕРИАЛ, Этногенез, Этногенез. Фан книги, ЭТНОГЕНЕЗ литературный сериал(бесплатно), Ролевая игра по сериалу Этногенез, Этногенез.КОНКУРС!!!НАБИРАЕМ УЧАСНИКОВ!, Творчество Жюля Верна, Произведения Жюля Верна, Стимпанк и Дизельпанк нам дали крылья, а вместо сердца пламенный мотор!, Фантастика, бытовая фантастика, киберпанк, стимпанк, дизельпанк, фэнтези, киберфэнтези и т.п., Steampunker.ru - сеть для любителей стимпанка, Артур Конан Доил</t>
  </si>
  <si>
    <t>Мужчины и женщины по группам и страницам (литература, чтение, книги - С.Лукьяненко); поклонники</t>
  </si>
  <si>
    <t>Сергей Лукьяненко, ۞Живущие в мирах Лукьяненко۞, Философия Лукьяненко, Клуб поклонников Сергея Лукьяненко, "Рыцари сорока островов" Сергея Лукьяненко, Сергей Лукьяненко - "Чистовик", Мы читаем книжки Лукьяненко, Лукьяненко Сергей - Линия грез, Сергей Лукьяненко и его творчество, Сергей Лукьяненко, Дозоры (Запрещенная и бесплатная on-line игра, по мотивам произведений Сергея Лукьяненко), Группа любителей Лукьяненко, Творчество Сергея Лукьяненко, Сергей Лукьяненко " Близится утро "., фанаты Лукьяненко, Лукьяненко и Дозоры, любителей фантастики писателя С.Лукьяненко</t>
  </si>
  <si>
    <t>Итого:</t>
  </si>
  <si>
    <t>0.018%</t>
  </si>
  <si>
    <t>переходы:</t>
  </si>
  <si>
    <t>Стоимость за 1000 показов</t>
  </si>
  <si>
    <t>6</t>
  </si>
  <si>
    <t>0,00071</t>
  </si>
  <si>
    <t>2000</t>
  </si>
  <si>
    <t>5</t>
  </si>
  <si>
    <t>0,00073</t>
  </si>
  <si>
    <t>5000</t>
  </si>
  <si>
    <t>Читать-модно.Классическая литература, ===================== ====Тёмная Литература==== =====================, ================ HOAGOA.ORG.UA - ЛИТЕРАТУРА ================, ░ Чтение - дорога к знаниям и чудесный отдых ░ :: книги, литература, проза, поэзия ::, - современная литература - Нур Жанов-, Литература, Настоящая литература, Иностранная литература в оригинале, -=Хорошая книга и чашечка кофе=-ТН: Американская литература ХХ века=-, •°▪ Я люблю читать / литература •.•°, Готика: философия, архитектура, живопись, музыка, литература и другой арт..., Классическая литература. Новинки. Обозрение., _"Ноктюрн": журнал для необычной литературы _, // \\ Литература для всех // \\, Содружество литературы, музыки, кино и искусства вообще, ~~~~~~~~~~~~~~~~~~~~~ Литература, как стиль жизни ~~~~~~~~~~~~~~~~~~~~~, Дискусс. клуб "Современность сквозь призму литературы", Любители литературы и музыки, Молодежная литература, Современная русская литература, ........ДРУГАЯ.ЛИТЕРАТУРА........, КЛУБ ЦЕНИТЕЛЕЙ НАСТОЯЩЕЙ ЛИТЕРАТУРЫ [Голосование ТОП 100 вернулось!], ☻☻☻ Маргинальная литература: цинизм, декаданс, макабр ☻☻☻, ЛИТЕРАТУРА, Я Люблю Читать! ⇒ °◦ Литература ◦°°◦ Книги °◦◦° Чтение ◦°, Новости литературы, Зарубежная классическая литература, Литература Апокалипсиса, Русская классическая литература, Литературоведение и теория литературы, Любители ♪ Качественной Музыки ♪ ,Качественного Кинематографа и Качественной Литературы, Любители литературы, ►Избранное: литература и кинематограф►, || Книжные черви || Литература ● Книги ● Стихи, Тенденции современной литературы, Литература, книги, статусы ...., **Литература и Жизнь**, ٠•●๑۩ Красивая классическая литература ۩๑●•٠, клуб любителей достойной литературы, ЗНАК КАЧЕСТВА. ЛИТЕРАТУРА™, Литература/Literature, Учителя русского языка и литературы, Иностранная литература на языке оригинала, ఎஇ Фентези,Фантастика и Научная Литература இఎ, История зарубежной литературы, Классическая литература, Фантастика (Литература), Русская литература, █████ КНИГИ | ЛИТЕРАТУРА █████, Британская литература, Классическая литература., Немецкая литература, Японская литература, литература, ~*~Искусствоведческая литература~*~, Литература, Мировая литература, Литература типа Фаулза, Латиноамериканская и испанская литература, Американская литература XX века, •●•Французская литература● Littérature française•●•, Чак Паланик - Сумасшедший гений литературы, Открытая литература, ~ Русская альтернативная литература ~, ◄Современная зарубежная литература►, •●• Современная англоязычная литература •●•, Библиотека социалистической литературы, Классическая зарубежная литература, Литература. Кинематограф, Читать-Модно ! Современная литература(RE-STYLE!!!), Аудиокниги вконтакте - читай онлайн!, «Аудиокниги, Audiobooks» Бесплатно,новинки,фильмы,кино,музыка,смотреть,популярные,онлайн, АУДИОКНИГИ. АРХИВ ПЕРВЫЙ, Клуб любителей аудиокниг., АУДИОКНИГИ, МАКС ФРАЙ (аудиокниги и не только)), Гарри Поттер аудиокниги, Клуб любителей АУДИОКНИГ! Присоединяйтесь!, ▄▀▄▀▄▀▄ Аудиокниги для всех! Долгожданное обновление от 5 декабря! ▄▀▄▀▄▀, Аудиокниги, за ними будущее..., VINT-BOOK аудиокниги из серии сталкер, Проекты Патча (видеообзоры и аудиокниги), АудиоКниги!!! Ищем и обмениваемся!, Blood Sabbath (ужасы, horror) (фильмы, сериалы, аудиокниги, музыка, комиксы) Dark Fantasy, Адмиралъ. Аудиокнига, ►►►►►►►►►►►►►►►►► СЛУШАЙ и РАЗВИВАЙСЯ. АудиоКНИГИ Бесплатно! ◄◄◄◄◄◄◄◄◄◄◄◄, Весёлые картинки , приколы , открытки , стихи аудиокниги,книги, видио и т.д.))), ТУРАКЕВИЧ - АУДИОкнига в инете!, АУДИОКНИГИ. Ссылки на бесплатные аудиокниги, Книги, аудиокниги, фильмы, Клуб любителей аудиокниг, Сайты БЕСПЛАТНОЙ закачки АУДИОКНИГ, Аудиокниги / Audiobooks, АУДИОКНИГИ, &lt;&lt;&lt;&lt;&lt;&lt;&lt;&lt;&lt;&lt;&lt;&lt;&lt;&lt;&lt;&lt;&lt;&lt;&lt;&lt;&lt;&lt;&lt; АУДИОКНИГИ &gt;&gt;&gt;&gt;&gt;&gt;&gt;&gt;&gt;&gt;&gt;&gt;&gt;&gt;&gt;&gt;&gt;&gt;&gt;&gt;&gt;&gt;&gt;, Аудиокниги онлайн, ///// Аудиокниги //////, -==АУДИОКНИГИ. МЫ ЧИТАЕМ УШАМИ - КЛУБ ЛЮБИТЕЛЕЙ АУДИОКНИГ==-, ------------------------------ АУДИОКНИГИ---------------------------------, Аудиокниги онлайн. Скачать аудиокниги бесплатно, Сказки на ночь (аудиокниги), АудиоКниги, Книги, аудиокниги, интересные факты, фильмы по книгам!, ๑۩๑Бесплатные аудиокниги, учебники, видеоуроки, тренинги๑۩๑, Полезные книги, литература, аудиокниги, видео, Аудиокниги ВКонтакте, АУДИОКНИГИ, Аудиокниги, Трансерфинг реальности ( аудиокнига Вадим Зеланд ), Аудиокнига "Цвет Надежды", Клуб любителей аудиокниг, Онлайн плеер аудиокниг: Abook.fm, Аудиокниги и радиоспектакли в контакте, Аудиокниги сайта www.audiobukva.ru, Аудиокниги</t>
  </si>
  <si>
    <t>3000</t>
  </si>
  <si>
    <t>герои киберпанка, Киберпанки Всех Стран Объединяйтесь!, постапокалипсис / киберпанк / антиутопия, """#CyberPunk# (киберпанк)""", Киберпанк и постапокалиптика, Киберпанк (кибер панк, кибер-панк, cyber punk, стимпанк, steampunk, биопанк) галерея Michael Y., Постапокалипсис, антиутопия, киберпанк, ††† ORCIOSTIUM ††† Маги,Вамп-Готы,Фетиш-Готы,Кибер-готы,Клерк,Эмо,Панки,Скинхеды,Анимешники, Сатанисты,Металлисты,Риветхеды,Киберпанки, Фурри,Дарк-Киберы,Диггеры,Индустриалы,Глитер-Готы, Стимпанк - наше все!, Стимпанк, ˜”*°•.СТИМПАНК АНИМЕ.•°*”˜, СтимпанК,  ۩۞۩ Фантастика и ФЭНТЕЗИ ۩۞۩, ♔ Фильмы ужасов, фантастика, мистика, артхаус ♔, Писатели, поэты, художники. Фэнтези, готика, фантастика, хоррор, киберпанк и другие жанры, МИР ФАНТАСТИКИ И ФЕНТЕЗИ, Стимпанк - FOREVER!!! Реальность, или фантастика, группа любителей фантастики и фэнтези, Книги фантастики и фэнтези ST, фильмы ужасов и фантастика, Миры фантастики, мистики, фэнтези., *Самые Ожидаемые Фильмы Ужасов и Фантастики 2010-2016*, Фильмы со смыслом: драмы, арт-хаус, криминал, фантастика... (Участвуем в обсуждениях), Любители читать мистику и фантастику, ===АПОКАЛИПСИС 2012,пророчества Майя,реальность или фантастика?===, УЖАСЫ, ФАНТАСТИКА, ТРИЛЛЕРЫ / самые жесткие фильмы / онлайн просмотр / скачивание, ఎஇ Фентези,Фантастика и Научная Литература இఎ, стимпанк, ==================== Westlands: Age of Steam (стимпанк РПГ ККИ) ==================, ▬▬▬СТИМПАНК▬▬▬, Арт- Объект. Авторские работы. Стимпанк., Киберпанк (кибер панк, кибер-панк, cyber punk, стимпанк, steampunk, биопанк) галерея Michael Y., Стимпанк, киберпанк моделирование от мастерской СSR, На всех парах!☼⁂☼ [Фентезийный стимпанк], Паровые Миры - вселенная стимпанк, Стимпанк мультфильмы, Киберпанк, Круг людей для которых, призраки, духи, полтергейст, домовой, демон, ангел, плазмоид, не фантастика!, Клуб почитателей научной фантастики и фентези., Издательство "Фантастика Книжный Клуб" ( Warhammer 40000 ), Новая фантастическая книга "Временной поток.Начало". Тематика: Фантастика, фентези, приключение, ●•°•♠✿♠•Фантастика - наша жизнь!•♠✿♠•°●•, Фантастика, фэнтези, другие жанры литературы. Проза, поэзия. Группа начинающих писателей и поэтов., Вампиры, оборотни, демоны, ангелы, фэнтези, фантастика, всё сверхъестественное..., Стимпанк, СТИМПАНК, Любители отечественной фантастики, *Советская фантастика*, ======================== Отборная Фантастика ========================, Лаборатория Фантастики, Отечественная Фантастика, Мир Фэнтези и Фантастики, РИСУЮЩИЕ ФАНТАСТИКУ, ▼Фантастика▼, Мир Фантастики и Фэнтези, ФАНТАСТИКА|ФЭНТЕЗИ|ТРИЛЛЕР|УЖАСЫ, ================ Фантастика [В]Контакте! ================, Фэнтези и Фантастика, ★ФАНТАСТИКА★Рок жив!, ФАНТАСТИКА ВСЕХ ВРЕМЕН, ۩۞۩ -BlackBlood- Любители АНИМЕ-и-ФАНТАСТИКИ! ۩۞۩, КОСМИЧЕСКАЯ ФАНТАСТИКА в кинематографе (в HD!),   Академия Зелёного Дракона [Школа магии и волшебства, колдовства, Гарри Поттер, сумерки, вампиры, Роулинг, фэнтези, Толкин, эльфы, Хогвартс, ролевая, Harry Potter, Hogwarts, Twilight], ۩۩ﺶﺷﻍ ۩۩ Любители Толкина и мира Средиземья۩۩ﺶﺷﻍ ۩۩, Новости о ХОББИТЕ , ТОЛКИНЕ и о мире АРДА !, стимпанк, дизельпанк, киберпанк и многое другое )),  Творчество Жюля Верна, Жюль Верн, Жюль Верн, Жюль Верн, Жюль Верн, Произведения Жюля Верна, Любители Жюля Верна, Жюль Верн, Таинственный остров Жюль Верна, Jules Gabriel Verne\Жюль Габриэ́ль Верн, Любители произведений Жюль Верна и Толкиена, Клуб почитателей Атоса, Портоса, Арамиса, Д'Артаньяна, Леголаса, Фродо, Сэма, Пуаро, Гарри Поттера и Хогвартс, Жюля Верна, Джоан Ролинг, Крапивина, Джека Лондона, Джека Воробья,, Стимпанк и Дизельпанк нам дали крылья, а вместо сердца пламенный мотор!, стимпанк, дизельпанк, киберпанк и многое другое )), Джон Толкин, ▬▬▬ВЛАСТЕЛИН КОЛЕЦ▬▬▬▬ ▬▬▬▬МИР ТОЛКИНА▬▬▬▬, Легендариум Дж.Р.Р.Толкина, Толкин, музыка по мотивам, фентези, романтизм., Дж.Р.Р.Толкин - "Властелин колец" and Hobbit, Дж. Р. Р. Толкин, Почитатели таланта Дж.Р.Р.Толкина, Арда - Мир Толкина., Средиземье и Толкин, *~*ВластелиН КолеЦ Джона Р. Р. Толкина*~*, ۞ Мир Толкина | Властелин Колец | Кольцо Тьмы ۞™,  Артур Конан-Дойл, Артур Конан Дойл, АРТУР КОНАН ДОЙЛ, РОБЕРТ СТИВЕНСОН, ЖУЛь ВЕРН., Артур Конан Дойль, Клуб любителей творчества А.Конан-Дойла., Артур Конан Дойль, Артур Конан-Дойл, Дойль, Артур Конан :: Шерлок Холмс и другие произведения, Артур Конан Дойл, Любители творчества Артура Конан Дойла ("Приключения Шерлока Холмса и доктора Ватсона"), Артур Конан Дойл, Артур Конан Дойль, Шерлок Хомс 2009, фильм "Шерлок Хомс", для любителей Шерлока хомса, шерлок хомс, приключения шерлока хомса, Група тех кто любит или обожает Шерлока Хомса,  Маруся-Этногенез, Будущие авторы серии "Этногенез", Книги из проекта Этногенез, савинские любители этногенеза, ЭТНОГЕНЕЗ|Role Game|Ролевая игра|Регистрация, Литературный сериал" Этногенез", Начало...(сериал по мотивам книг ЭТНОГЕНЕЗ), "Маруся"(Этногенез), Литературный сериал ЭТНОГЕНЕЗ, Книга "Маруся" (этногенез), Поклоники Этногенеза., !!Этногенез-это круто!!, Этногенез, Этногенез, Этногенез, ღ♥☆=☆=☆МаРуСя☆=☆=☆♥ღ Этногенез, Проект Этногенез-Маруся книга первая, Любители ЭТНОГЕНЕЗА Калининградской области, Маруся (Этногенез), Серия книг "Этногенез"., Маруся,Маруся 2, Маруся 3., А также остальные книги Этногенеза))), Этногенез. Кастинг на роли в фанфик. Волгоград., Начинающие писатели Этногенез, Вселенная Метро 2033, S. T. A. L. K. E. R. , Технотьма и т. д., Литературный сериал "этногенез" ( BASIC ), Творчество Артура Конан Дойля,  ЭТНОГЕНЕЗ: ЛИТЕРАТУРНЫЙ СЕРИАЛ, Этногенез, Этногенез. Фан книги, ЭТНОГЕНЕЗ литературный сериал(бесплатно), __Этногенез__, Проект Этногенез - 2010, Магазин Этногенез, Этногенез.КОНКУРС!!!НАБИРАЕМ УЧАСНИКОВ!, Концепция пассионарного взрыва и этногенеза Л.Н. Гумилёва, ЭТНОГЕНЕЗ, Маруся. Книга, вызрывающая мозг. ("ЭТНОГЕНЕЗ"), ❤Фанаты Литературного сериала "Этногенез" Маруся,Маруся 2❤, ЭТНОГЕНЕЗ, книги серии "Этногенез"., ЭТНОГЕНЕЗ: ЛИТЕРАТУРНЫЙ СЕРИАЛ, этногенез, Этногенез, Этногенез, возрoждение этногенеза! маруся идёт вперёд!, Секрет Правды Этногенеза, ЭТНОГЕНЕЗ, ЭТНОГЕНЕЗ, серия "ЭТНОГЕНЕЗ", Больше, чем «Этногенез» – писатель Кирилл Бенедиктов, Этногенез: [Литературный сериал]</t>
  </si>
  <si>
    <t>4000</t>
  </si>
  <si>
    <t>Медиаплан Книга «Кетополис» писателя Грей Ф.Грин Вконтакте</t>
  </si>
  <si>
    <t xml:space="preserve">Комментарий: В социальной сети «Вконтакте» очень много людей, интересующихся литературой. Были подобраны сообщества по данной тематике, также выявлены интересы людей в данных группах. 
Бюджет разделен на 2 типа объявлений: «по показам» и «по переходам».
По интересам таргет-группы были разделены на: 1) людей, интересующихся разной литературой 2) людей, интересующихся фантастикой, киберпанком и стимпанком 3) поклонников С.Лукьяненко 
По категориям групп и публичным страницам таргет-группы были разделены также на категории, перечисленные выше.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</si>
</sst>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   &quot;"/>
    <numFmt numFmtId="165" formatCode="0.0"/>
    <numFmt numFmtId="166" formatCode="0.0000%"/>
    <numFmt numFmtId="167" formatCode="#,##0.00&quot;р.&quot;"/>
    <numFmt numFmtId="168" formatCode="000000"/>
    <numFmt numFmtId="169" formatCode="#,##0.00000"/>
  </numFmts>
  <fonts count="51">
    <font>
      <sz val="10"/>
      <name val="Arial"/>
      <family val="2"/>
    </font>
    <font>
      <sz val="20"/>
      <color indexed="55"/>
      <name val="Tahoma"/>
      <family val="2"/>
    </font>
    <font>
      <b/>
      <sz val="10"/>
      <name val="Arial"/>
      <family val="2"/>
    </font>
    <font>
      <b/>
      <i/>
      <sz val="10"/>
      <name val="Arial"/>
      <family val="2"/>
    </font>
    <font>
      <sz val="12"/>
      <name val="Arial"/>
      <family val="2"/>
    </font>
    <font>
      <b/>
      <sz val="9"/>
      <color indexed="54"/>
      <name val="Tahoma"/>
      <family val="2"/>
    </font>
    <font>
      <sz val="16"/>
      <name val="Arial"/>
      <family val="2"/>
    </font>
    <font>
      <b/>
      <sz val="16"/>
      <name val="Arial"/>
      <family val="2"/>
    </font>
    <font>
      <sz val="10"/>
      <color indexed="54"/>
      <name val="Tahoma"/>
      <family val="2"/>
    </font>
    <font>
      <b/>
      <sz val="10"/>
      <color indexed="54"/>
      <name val="Tahoma"/>
      <family val="2"/>
    </font>
    <font>
      <i/>
      <sz val="10"/>
      <name val="Arial"/>
      <family val="2"/>
    </font>
    <font>
      <b/>
      <sz val="11"/>
      <color indexed="54"/>
      <name val="Arial"/>
      <family val="2"/>
    </font>
    <font>
      <b/>
      <sz val="18"/>
      <color indexed="55"/>
      <name val="Tahoma"/>
      <family val="2"/>
    </font>
    <font>
      <sz val="8"/>
      <color indexed="54"/>
      <name val="Tahoma"/>
      <family val="2"/>
    </font>
    <font>
      <sz val="8"/>
      <color indexed="54"/>
      <name val="Arial"/>
      <family val="2"/>
    </font>
    <font>
      <b/>
      <sz val="8"/>
      <color indexed="54"/>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6"/>
      <color indexed="55"/>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0" fillId="32" borderId="0" applyNumberFormat="0" applyBorder="0" applyAlignment="0" applyProtection="0"/>
  </cellStyleXfs>
  <cellXfs count="47">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Border="1" applyAlignment="1">
      <alignment horizontal="center"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4" fillId="33" borderId="0" xfId="0" applyFont="1" applyFill="1" applyAlignment="1">
      <alignment horizontal="center"/>
    </xf>
    <xf numFmtId="0" fontId="5" fillId="33" borderId="0" xfId="0" applyFont="1" applyFill="1" applyBorder="1" applyAlignment="1">
      <alignment vertical="top" wrapText="1"/>
    </xf>
    <xf numFmtId="0" fontId="5" fillId="33" borderId="10" xfId="0" applyFont="1" applyFill="1" applyBorder="1" applyAlignment="1">
      <alignment horizontal="left" vertical="center" wrapText="1" indent="1"/>
    </xf>
    <xf numFmtId="0" fontId="4" fillId="33" borderId="0" xfId="0" applyFont="1" applyFill="1" applyBorder="1" applyAlignment="1">
      <alignment horizontal="center"/>
    </xf>
    <xf numFmtId="0" fontId="6" fillId="33" borderId="0" xfId="0" applyFont="1" applyFill="1" applyAlignment="1">
      <alignment/>
    </xf>
    <xf numFmtId="0" fontId="7" fillId="33" borderId="0" xfId="0" applyFont="1" applyFill="1" applyBorder="1" applyAlignment="1">
      <alignment/>
    </xf>
    <xf numFmtId="0" fontId="8" fillId="33" borderId="10" xfId="0" applyFont="1" applyFill="1" applyBorder="1" applyAlignment="1">
      <alignment horizontal="left" vertical="center" indent="1"/>
    </xf>
    <xf numFmtId="4" fontId="8" fillId="33" borderId="10" xfId="0" applyNumberFormat="1" applyFont="1" applyFill="1" applyBorder="1" applyAlignment="1">
      <alignment horizontal="left" vertical="center" indent="1"/>
    </xf>
    <xf numFmtId="0" fontId="6" fillId="33" borderId="0" xfId="0" applyFont="1" applyFill="1" applyBorder="1" applyAlignment="1">
      <alignment/>
    </xf>
    <xf numFmtId="0" fontId="9" fillId="33" borderId="0" xfId="0" applyFont="1" applyFill="1" applyBorder="1" applyAlignment="1">
      <alignment horizontal="left" vertical="center" indent="1"/>
    </xf>
    <xf numFmtId="4" fontId="9" fillId="33" borderId="0" xfId="0" applyNumberFormat="1" applyFont="1" applyFill="1" applyBorder="1" applyAlignment="1">
      <alignment horizontal="left" vertical="center" indent="1"/>
    </xf>
    <xf numFmtId="3" fontId="9" fillId="33" borderId="0" xfId="0" applyNumberFormat="1" applyFont="1" applyFill="1" applyBorder="1" applyAlignment="1">
      <alignment horizontal="left" vertical="center" indent="1"/>
    </xf>
    <xf numFmtId="0" fontId="10" fillId="33" borderId="0" xfId="0" applyFont="1" applyFill="1" applyAlignment="1">
      <alignment vertical="center" wrapText="1"/>
    </xf>
    <xf numFmtId="0" fontId="0" fillId="33" borderId="0" xfId="0" applyFill="1" applyAlignment="1">
      <alignment horizontal="center" vertical="center" wrapText="1"/>
    </xf>
    <xf numFmtId="0" fontId="1" fillId="33" borderId="0" xfId="0" applyFont="1" applyFill="1" applyBorder="1" applyAlignment="1">
      <alignment/>
    </xf>
    <xf numFmtId="0" fontId="12" fillId="33" borderId="0" xfId="0" applyFont="1" applyFill="1" applyBorder="1" applyAlignment="1">
      <alignment/>
    </xf>
    <xf numFmtId="0" fontId="5" fillId="34" borderId="11" xfId="0" applyFont="1" applyFill="1" applyBorder="1" applyAlignment="1">
      <alignment horizontal="center" vertical="center" wrapText="1"/>
    </xf>
    <xf numFmtId="49" fontId="13" fillId="33" borderId="11" xfId="0" applyNumberFormat="1" applyFont="1" applyFill="1" applyBorder="1" applyAlignment="1">
      <alignment horizontal="left" vertical="top" wrapText="1" indent="1"/>
    </xf>
    <xf numFmtId="164" fontId="14" fillId="33" borderId="11" xfId="0" applyNumberFormat="1" applyFont="1" applyFill="1" applyBorder="1" applyAlignment="1">
      <alignment horizontal="center" vertical="center"/>
    </xf>
    <xf numFmtId="165" fontId="14" fillId="33" borderId="11" xfId="0" applyNumberFormat="1" applyFont="1" applyFill="1" applyBorder="1" applyAlignment="1">
      <alignment horizontal="center" vertical="center"/>
    </xf>
    <xf numFmtId="166" fontId="14" fillId="33" borderId="11" xfId="0" applyNumberFormat="1" applyFont="1" applyFill="1" applyBorder="1" applyAlignment="1">
      <alignment horizontal="center" vertical="center"/>
    </xf>
    <xf numFmtId="167" fontId="14" fillId="33" borderId="11" xfId="0" applyNumberFormat="1" applyFont="1" applyFill="1" applyBorder="1" applyAlignment="1">
      <alignment horizontal="center" vertical="center"/>
    </xf>
    <xf numFmtId="168" fontId="13" fillId="33" borderId="11" xfId="0" applyNumberFormat="1" applyFont="1" applyFill="1" applyBorder="1" applyAlignment="1">
      <alignment horizontal="left" vertical="top" wrapText="1" indent="1"/>
    </xf>
    <xf numFmtId="164" fontId="13" fillId="33" borderId="11" xfId="0" applyNumberFormat="1" applyFont="1" applyFill="1" applyBorder="1" applyAlignment="1">
      <alignment horizontal="center" vertical="center"/>
    </xf>
    <xf numFmtId="3" fontId="14" fillId="33" borderId="11" xfId="0" applyNumberFormat="1" applyFont="1" applyFill="1" applyBorder="1" applyAlignment="1">
      <alignment horizontal="center" vertical="center"/>
    </xf>
    <xf numFmtId="4" fontId="14" fillId="33" borderId="11" xfId="0" applyNumberFormat="1" applyFont="1" applyFill="1" applyBorder="1" applyAlignment="1">
      <alignment horizontal="center" vertical="center"/>
    </xf>
    <xf numFmtId="169" fontId="14" fillId="33" borderId="11" xfId="0" applyNumberFormat="1" applyFont="1" applyFill="1" applyBorder="1" applyAlignment="1">
      <alignment horizontal="center" vertical="center"/>
    </xf>
    <xf numFmtId="0" fontId="2" fillId="33" borderId="0" xfId="0" applyFont="1" applyFill="1" applyAlignment="1">
      <alignment horizontal="left"/>
    </xf>
    <xf numFmtId="0" fontId="0" fillId="33" borderId="0" xfId="0" applyFill="1" applyAlignment="1">
      <alignment horizontal="center" vertical="center"/>
    </xf>
    <xf numFmtId="167" fontId="0" fillId="33" borderId="0" xfId="0" applyNumberFormat="1" applyFill="1" applyAlignment="1">
      <alignment horizontal="center" vertical="center"/>
    </xf>
    <xf numFmtId="0" fontId="0" fillId="33" borderId="0" xfId="0" applyFill="1" applyAlignment="1">
      <alignment vertical="center"/>
    </xf>
    <xf numFmtId="0" fontId="5" fillId="34" borderId="11" xfId="0" applyFont="1" applyFill="1" applyBorder="1" applyAlignment="1">
      <alignment horizontal="left" vertical="center" wrapText="1" indent="1"/>
    </xf>
    <xf numFmtId="1" fontId="13" fillId="33" borderId="11" xfId="0" applyNumberFormat="1" applyFont="1" applyFill="1" applyBorder="1" applyAlignment="1">
      <alignment horizontal="center" vertical="center" wrapText="1"/>
    </xf>
    <xf numFmtId="49" fontId="13" fillId="33" borderId="11" xfId="0" applyNumberFormat="1" applyFont="1" applyFill="1" applyBorder="1" applyAlignment="1">
      <alignment horizontal="center" vertical="center" wrapText="1"/>
    </xf>
    <xf numFmtId="0" fontId="11" fillId="33" borderId="0" xfId="0" applyFont="1" applyFill="1" applyBorder="1" applyAlignment="1">
      <alignment horizontal="left" vertical="center" wrapText="1"/>
    </xf>
    <xf numFmtId="0" fontId="2" fillId="33" borderId="0" xfId="0" applyFont="1" applyFill="1" applyBorder="1" applyAlignment="1">
      <alignment/>
    </xf>
    <xf numFmtId="49" fontId="15" fillId="33" borderId="11" xfId="0" applyNumberFormat="1" applyFont="1" applyFill="1" applyBorder="1" applyAlignment="1">
      <alignment horizontal="right" vertical="center" wrapText="1"/>
    </xf>
    <xf numFmtId="0" fontId="33" fillId="35" borderId="0" xfId="0" applyFont="1" applyFill="1" applyBorder="1" applyAlignment="1">
      <alignment horizontal="left"/>
    </xf>
    <xf numFmtId="0" fontId="5" fillId="33" borderId="10" xfId="0" applyFont="1" applyFill="1" applyBorder="1" applyAlignment="1">
      <alignment horizontal="center" vertical="center" wrapText="1"/>
    </xf>
    <xf numFmtId="4" fontId="8" fillId="33" borderId="10" xfId="0" applyNumberFormat="1" applyFont="1" applyFill="1" applyBorder="1" applyAlignment="1">
      <alignment horizontal="center" vertical="center"/>
    </xf>
    <xf numFmtId="3" fontId="8" fillId="33" borderId="10"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5F4F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4A5D67"/>
      <rgbColor rgb="0092A8B4"/>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5</xdr:row>
      <xdr:rowOff>0</xdr:rowOff>
    </xdr:from>
    <xdr:to>
      <xdr:col>1</xdr:col>
      <xdr:colOff>190500</xdr:colOff>
      <xdr:row>5</xdr:row>
      <xdr:rowOff>209550</xdr:rowOff>
    </xdr:to>
    <xdr:pic>
      <xdr:nvPicPr>
        <xdr:cNvPr id="1" name="Изображения 6"/>
        <xdr:cNvPicPr preferRelativeResize="1">
          <a:picLocks noChangeAspect="1"/>
        </xdr:cNvPicPr>
      </xdr:nvPicPr>
      <xdr:blipFill>
        <a:blip r:embed="rId1"/>
        <a:stretch>
          <a:fillRect/>
        </a:stretch>
      </xdr:blipFill>
      <xdr:spPr>
        <a:xfrm>
          <a:off x="314325" y="1647825"/>
          <a:ext cx="219075" cy="209550"/>
        </a:xfrm>
        <a:prstGeom prst="rect">
          <a:avLst/>
        </a:prstGeom>
        <a:noFill/>
        <a:ln w="9525" cmpd="sng">
          <a:noFill/>
        </a:ln>
      </xdr:spPr>
    </xdr:pic>
    <xdr:clientData/>
  </xdr:twoCellAnchor>
  <xdr:twoCellAnchor>
    <xdr:from>
      <xdr:col>0</xdr:col>
      <xdr:colOff>314325</xdr:colOff>
      <xdr:row>8</xdr:row>
      <xdr:rowOff>0</xdr:rowOff>
    </xdr:from>
    <xdr:to>
      <xdr:col>1</xdr:col>
      <xdr:colOff>190500</xdr:colOff>
      <xdr:row>8</xdr:row>
      <xdr:rowOff>209550</xdr:rowOff>
    </xdr:to>
    <xdr:pic>
      <xdr:nvPicPr>
        <xdr:cNvPr id="2" name="Изображения 6"/>
        <xdr:cNvPicPr preferRelativeResize="1">
          <a:picLocks noChangeAspect="1"/>
        </xdr:cNvPicPr>
      </xdr:nvPicPr>
      <xdr:blipFill>
        <a:blip r:embed="rId1"/>
        <a:stretch>
          <a:fillRect/>
        </a:stretch>
      </xdr:blipFill>
      <xdr:spPr>
        <a:xfrm>
          <a:off x="314325" y="2476500"/>
          <a:ext cx="219075" cy="209550"/>
        </a:xfrm>
        <a:prstGeom prst="rect">
          <a:avLst/>
        </a:prstGeom>
        <a:noFill/>
        <a:ln w="9525" cmpd="sng">
          <a:noFill/>
        </a:ln>
      </xdr:spPr>
    </xdr:pic>
    <xdr:clientData/>
  </xdr:twoCellAnchor>
  <xdr:twoCellAnchor>
    <xdr:from>
      <xdr:col>3</xdr:col>
      <xdr:colOff>161925</xdr:colOff>
      <xdr:row>13</xdr:row>
      <xdr:rowOff>485775</xdr:rowOff>
    </xdr:from>
    <xdr:to>
      <xdr:col>3</xdr:col>
      <xdr:colOff>1333500</xdr:colOff>
      <xdr:row>13</xdr:row>
      <xdr:rowOff>2286000</xdr:rowOff>
    </xdr:to>
    <xdr:pic>
      <xdr:nvPicPr>
        <xdr:cNvPr id="3" name="Рисунок 4"/>
        <xdr:cNvPicPr preferRelativeResize="1">
          <a:picLocks noChangeAspect="1"/>
        </xdr:cNvPicPr>
      </xdr:nvPicPr>
      <xdr:blipFill>
        <a:blip r:embed="rId2"/>
        <a:stretch>
          <a:fillRect/>
        </a:stretch>
      </xdr:blipFill>
      <xdr:spPr>
        <a:xfrm>
          <a:off x="2933700" y="5495925"/>
          <a:ext cx="1171575" cy="1800225"/>
        </a:xfrm>
        <a:prstGeom prst="rect">
          <a:avLst/>
        </a:prstGeom>
        <a:noFill/>
        <a:ln w="9525" cmpd="sng">
          <a:noFill/>
        </a:ln>
      </xdr:spPr>
    </xdr:pic>
    <xdr:clientData/>
  </xdr:twoCellAnchor>
  <xdr:twoCellAnchor>
    <xdr:from>
      <xdr:col>2</xdr:col>
      <xdr:colOff>314325</xdr:colOff>
      <xdr:row>13</xdr:row>
      <xdr:rowOff>304800</xdr:rowOff>
    </xdr:from>
    <xdr:to>
      <xdr:col>2</xdr:col>
      <xdr:colOff>1514475</xdr:colOff>
      <xdr:row>13</xdr:row>
      <xdr:rowOff>2133600</xdr:rowOff>
    </xdr:to>
    <xdr:pic>
      <xdr:nvPicPr>
        <xdr:cNvPr id="4" name="Рисунок 5"/>
        <xdr:cNvPicPr preferRelativeResize="1">
          <a:picLocks noChangeAspect="1"/>
        </xdr:cNvPicPr>
      </xdr:nvPicPr>
      <xdr:blipFill>
        <a:blip r:embed="rId3"/>
        <a:stretch>
          <a:fillRect/>
        </a:stretch>
      </xdr:blipFill>
      <xdr:spPr>
        <a:xfrm>
          <a:off x="942975" y="5314950"/>
          <a:ext cx="1200150" cy="1838325"/>
        </a:xfrm>
        <a:prstGeom prst="rect">
          <a:avLst/>
        </a:prstGeom>
        <a:noFill/>
        <a:ln w="9525" cmpd="sng">
          <a:noFill/>
        </a:ln>
      </xdr:spPr>
    </xdr:pic>
    <xdr:clientData/>
  </xdr:twoCellAnchor>
  <xdr:twoCellAnchor>
    <xdr:from>
      <xdr:col>2</xdr:col>
      <xdr:colOff>295275</xdr:colOff>
      <xdr:row>14</xdr:row>
      <xdr:rowOff>533400</xdr:rowOff>
    </xdr:from>
    <xdr:to>
      <xdr:col>2</xdr:col>
      <xdr:colOff>1476375</xdr:colOff>
      <xdr:row>14</xdr:row>
      <xdr:rowOff>2390775</xdr:rowOff>
    </xdr:to>
    <xdr:pic>
      <xdr:nvPicPr>
        <xdr:cNvPr id="5" name="Рисунок 6"/>
        <xdr:cNvPicPr preferRelativeResize="1">
          <a:picLocks noChangeAspect="1"/>
        </xdr:cNvPicPr>
      </xdr:nvPicPr>
      <xdr:blipFill>
        <a:blip r:embed="rId4"/>
        <a:stretch>
          <a:fillRect/>
        </a:stretch>
      </xdr:blipFill>
      <xdr:spPr>
        <a:xfrm>
          <a:off x="923925" y="8305800"/>
          <a:ext cx="1181100" cy="1866900"/>
        </a:xfrm>
        <a:prstGeom prst="rect">
          <a:avLst/>
        </a:prstGeom>
        <a:noFill/>
        <a:ln w="9525" cmpd="sng">
          <a:noFill/>
        </a:ln>
      </xdr:spPr>
    </xdr:pic>
    <xdr:clientData/>
  </xdr:twoCellAnchor>
  <xdr:twoCellAnchor editAs="oneCell">
    <xdr:from>
      <xdr:col>1</xdr:col>
      <xdr:colOff>0</xdr:colOff>
      <xdr:row>0</xdr:row>
      <xdr:rowOff>114300</xdr:rowOff>
    </xdr:from>
    <xdr:to>
      <xdr:col>2</xdr:col>
      <xdr:colOff>1733550</xdr:colOff>
      <xdr:row>2</xdr:row>
      <xdr:rowOff>38100</xdr:rowOff>
    </xdr:to>
    <xdr:pic>
      <xdr:nvPicPr>
        <xdr:cNvPr id="6" name="Рисунок 7" descr="colornew.png"/>
        <xdr:cNvPicPr preferRelativeResize="1">
          <a:picLocks noChangeAspect="1"/>
        </xdr:cNvPicPr>
      </xdr:nvPicPr>
      <xdr:blipFill>
        <a:blip r:embed="rId5"/>
        <a:stretch>
          <a:fillRect/>
        </a:stretch>
      </xdr:blipFill>
      <xdr:spPr>
        <a:xfrm>
          <a:off x="342900" y="114300"/>
          <a:ext cx="201930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200025</xdr:rowOff>
    </xdr:from>
    <xdr:to>
      <xdr:col>1</xdr:col>
      <xdr:colOff>9525</xdr:colOff>
      <xdr:row>2</xdr:row>
      <xdr:rowOff>409575</xdr:rowOff>
    </xdr:to>
    <xdr:pic>
      <xdr:nvPicPr>
        <xdr:cNvPr id="1" name="Изображения 6"/>
        <xdr:cNvPicPr preferRelativeResize="1">
          <a:picLocks noChangeAspect="1"/>
        </xdr:cNvPicPr>
      </xdr:nvPicPr>
      <xdr:blipFill>
        <a:blip r:embed="rId1"/>
        <a:stretch>
          <a:fillRect/>
        </a:stretch>
      </xdr:blipFill>
      <xdr:spPr>
        <a:xfrm>
          <a:off x="28575" y="904875"/>
          <a:ext cx="219075" cy="209550"/>
        </a:xfrm>
        <a:prstGeom prst="rect">
          <a:avLst/>
        </a:prstGeom>
        <a:noFill/>
        <a:ln w="9525" cmpd="sng">
          <a:noFill/>
        </a:ln>
      </xdr:spPr>
    </xdr:pic>
    <xdr:clientData/>
  </xdr:twoCellAnchor>
  <xdr:twoCellAnchor editAs="oneCell">
    <xdr:from>
      <xdr:col>0</xdr:col>
      <xdr:colOff>200025</xdr:colOff>
      <xdr:row>0</xdr:row>
      <xdr:rowOff>133350</xdr:rowOff>
    </xdr:from>
    <xdr:to>
      <xdr:col>2</xdr:col>
      <xdr:colOff>0</xdr:colOff>
      <xdr:row>2</xdr:row>
      <xdr:rowOff>57150</xdr:rowOff>
    </xdr:to>
    <xdr:pic>
      <xdr:nvPicPr>
        <xdr:cNvPr id="2" name="Рисунок 3" descr="colornew.png"/>
        <xdr:cNvPicPr preferRelativeResize="1">
          <a:picLocks noChangeAspect="1"/>
        </xdr:cNvPicPr>
      </xdr:nvPicPr>
      <xdr:blipFill>
        <a:blip r:embed="rId2"/>
        <a:stretch>
          <a:fillRect/>
        </a:stretch>
      </xdr:blipFill>
      <xdr:spPr>
        <a:xfrm>
          <a:off x="200025" y="133350"/>
          <a:ext cx="20193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U15"/>
  <sheetViews>
    <sheetView tabSelected="1" zoomScale="90" zoomScaleNormal="90" zoomScalePageLayoutView="0" workbookViewId="0" topLeftCell="A16">
      <pane ySplit="1" topLeftCell="A1" activePane="bottomLeft" state="split"/>
      <selection pane="topLeft" activeCell="E8" sqref="E8"/>
      <selection pane="bottomLeft" activeCell="H14" sqref="H14"/>
    </sheetView>
  </sheetViews>
  <sheetFormatPr defaultColWidth="9.140625" defaultRowHeight="12.75" customHeight="1"/>
  <cols>
    <col min="1" max="1" width="5.140625" style="1" customWidth="1"/>
    <col min="2" max="2" width="4.28125" style="1" customWidth="1"/>
    <col min="3" max="3" width="32.140625" style="1" customWidth="1"/>
    <col min="4" max="4" width="22.7109375" style="1" customWidth="1"/>
    <col min="5" max="5" width="24.8515625" style="1" customWidth="1"/>
    <col min="6" max="6" width="16.00390625" style="1" customWidth="1"/>
    <col min="7" max="7" width="26.57421875" style="1" customWidth="1"/>
    <col min="8" max="8" width="17.7109375" style="1" customWidth="1"/>
    <col min="9" max="9" width="20.7109375" style="1" customWidth="1"/>
    <col min="10" max="16384" width="9.140625" style="1" customWidth="1"/>
  </cols>
  <sheetData>
    <row r="1" spans="2:255" s="2" customFormat="1" ht="13.5" customHeight="1">
      <c r="B1" s="1"/>
      <c r="C1" s="1"/>
      <c r="D1" s="1"/>
      <c r="E1" s="1"/>
      <c r="F1" s="1"/>
      <c r="G1" s="1"/>
      <c r="H1" s="1"/>
      <c r="I1" s="1"/>
      <c r="K1" s="3"/>
      <c r="M1" s="3"/>
      <c r="O1" s="3"/>
      <c r="Q1" s="3"/>
      <c r="S1" s="3"/>
      <c r="U1" s="3"/>
      <c r="W1" s="3"/>
      <c r="Y1" s="3"/>
      <c r="AA1" s="3"/>
      <c r="AC1" s="3"/>
      <c r="AE1" s="3"/>
      <c r="AG1" s="3"/>
      <c r="AI1" s="3"/>
      <c r="AK1" s="3"/>
      <c r="AM1" s="3"/>
      <c r="AO1" s="3"/>
      <c r="AQ1" s="3"/>
      <c r="AS1" s="3"/>
      <c r="AU1" s="3"/>
      <c r="AW1" s="3"/>
      <c r="AY1" s="3"/>
      <c r="BA1" s="3"/>
      <c r="BC1" s="3"/>
      <c r="BE1" s="3"/>
      <c r="BG1" s="3"/>
      <c r="BI1" s="3"/>
      <c r="BK1" s="3"/>
      <c r="BM1" s="3"/>
      <c r="BO1" s="3"/>
      <c r="BQ1" s="3"/>
      <c r="BS1" s="3"/>
      <c r="BU1" s="3"/>
      <c r="BW1" s="3"/>
      <c r="BY1" s="3"/>
      <c r="CA1" s="3"/>
      <c r="CC1" s="3"/>
      <c r="CE1" s="3"/>
      <c r="CG1" s="3"/>
      <c r="CI1" s="3"/>
      <c r="CK1" s="3"/>
      <c r="CM1" s="3"/>
      <c r="CO1" s="3"/>
      <c r="CQ1" s="3"/>
      <c r="CS1" s="3"/>
      <c r="CU1" s="3"/>
      <c r="CW1" s="3"/>
      <c r="CY1" s="3"/>
      <c r="DA1" s="3"/>
      <c r="DC1" s="3"/>
      <c r="DE1" s="3"/>
      <c r="DG1" s="3"/>
      <c r="DI1" s="3"/>
      <c r="DK1" s="3"/>
      <c r="DM1" s="3"/>
      <c r="DO1" s="3"/>
      <c r="DQ1" s="3"/>
      <c r="DS1" s="3"/>
      <c r="DU1" s="3"/>
      <c r="DW1" s="3"/>
      <c r="DY1" s="3"/>
      <c r="EA1" s="3"/>
      <c r="EC1" s="3"/>
      <c r="EE1" s="3"/>
      <c r="EG1" s="3"/>
      <c r="EI1" s="3"/>
      <c r="EK1" s="3"/>
      <c r="EM1" s="3"/>
      <c r="EO1" s="3"/>
      <c r="EQ1" s="3"/>
      <c r="ES1" s="3"/>
      <c r="EU1" s="3"/>
      <c r="EW1" s="3"/>
      <c r="EY1" s="3"/>
      <c r="FA1" s="3"/>
      <c r="FC1" s="3"/>
      <c r="FE1" s="3"/>
      <c r="FG1" s="3"/>
      <c r="FI1" s="3"/>
      <c r="FK1" s="3"/>
      <c r="FM1" s="3"/>
      <c r="FO1" s="3"/>
      <c r="FQ1" s="3"/>
      <c r="FS1" s="3"/>
      <c r="FU1" s="3"/>
      <c r="FW1" s="3"/>
      <c r="FY1" s="3"/>
      <c r="GA1" s="3"/>
      <c r="GC1" s="3"/>
      <c r="GE1" s="3"/>
      <c r="GG1" s="3"/>
      <c r="GI1" s="3"/>
      <c r="GK1" s="3"/>
      <c r="GM1" s="3"/>
      <c r="GO1" s="3"/>
      <c r="GQ1" s="3"/>
      <c r="GS1" s="3"/>
      <c r="GU1" s="3"/>
      <c r="GW1" s="3"/>
      <c r="GY1" s="3"/>
      <c r="HA1" s="3"/>
      <c r="HC1" s="3"/>
      <c r="HE1" s="3"/>
      <c r="HG1" s="3"/>
      <c r="HI1" s="3"/>
      <c r="HK1" s="3"/>
      <c r="HM1" s="3"/>
      <c r="HO1" s="3"/>
      <c r="HQ1" s="3"/>
      <c r="HS1" s="3"/>
      <c r="HU1" s="3"/>
      <c r="HW1" s="3"/>
      <c r="HY1" s="3"/>
      <c r="IA1" s="3"/>
      <c r="IC1" s="3"/>
      <c r="IE1" s="3"/>
      <c r="IG1" s="3"/>
      <c r="II1" s="3"/>
      <c r="IK1" s="3"/>
      <c r="IM1" s="3"/>
      <c r="IO1" s="3"/>
      <c r="IQ1" s="3"/>
      <c r="IS1" s="3"/>
      <c r="IU1" s="3"/>
    </row>
    <row r="2" spans="2:255" s="2" customFormat="1" ht="42" customHeight="1">
      <c r="B2" s="1"/>
      <c r="C2" s="1"/>
      <c r="D2" s="1"/>
      <c r="E2" s="1"/>
      <c r="F2" s="1"/>
      <c r="G2" s="1"/>
      <c r="H2" s="1"/>
      <c r="I2" s="1"/>
      <c r="K2" s="3"/>
      <c r="M2" s="3"/>
      <c r="O2" s="3"/>
      <c r="Q2" s="3"/>
      <c r="S2" s="3"/>
      <c r="U2" s="3"/>
      <c r="W2" s="3"/>
      <c r="Y2" s="3"/>
      <c r="AA2" s="3"/>
      <c r="AC2" s="3"/>
      <c r="AE2" s="3"/>
      <c r="AG2" s="3"/>
      <c r="AI2" s="3"/>
      <c r="AK2" s="3"/>
      <c r="AM2" s="3"/>
      <c r="AO2" s="3"/>
      <c r="AQ2" s="3"/>
      <c r="AS2" s="3"/>
      <c r="AU2" s="3"/>
      <c r="AW2" s="3"/>
      <c r="AY2" s="3"/>
      <c r="BA2" s="3"/>
      <c r="BC2" s="3"/>
      <c r="BE2" s="3"/>
      <c r="BG2" s="3"/>
      <c r="BI2" s="3"/>
      <c r="BK2" s="3"/>
      <c r="BM2" s="3"/>
      <c r="BO2" s="3"/>
      <c r="BQ2" s="3"/>
      <c r="BS2" s="3"/>
      <c r="BU2" s="3"/>
      <c r="BW2" s="3"/>
      <c r="BY2" s="3"/>
      <c r="CA2" s="3"/>
      <c r="CC2" s="3"/>
      <c r="CE2" s="3"/>
      <c r="CG2" s="3"/>
      <c r="CI2" s="3"/>
      <c r="CK2" s="3"/>
      <c r="CM2" s="3"/>
      <c r="CO2" s="3"/>
      <c r="CQ2" s="3"/>
      <c r="CS2" s="3"/>
      <c r="CU2" s="3"/>
      <c r="CW2" s="3"/>
      <c r="CY2" s="3"/>
      <c r="DA2" s="3"/>
      <c r="DC2" s="3"/>
      <c r="DE2" s="3"/>
      <c r="DG2" s="3"/>
      <c r="DI2" s="3"/>
      <c r="DK2" s="3"/>
      <c r="DM2" s="3"/>
      <c r="DO2" s="3"/>
      <c r="DQ2" s="3"/>
      <c r="DS2" s="3"/>
      <c r="DU2" s="3"/>
      <c r="DW2" s="3"/>
      <c r="DY2" s="3"/>
      <c r="EA2" s="3"/>
      <c r="EC2" s="3"/>
      <c r="EE2" s="3"/>
      <c r="EG2" s="3"/>
      <c r="EI2" s="3"/>
      <c r="EK2" s="3"/>
      <c r="EM2" s="3"/>
      <c r="EO2" s="3"/>
      <c r="EQ2" s="3"/>
      <c r="ES2" s="3"/>
      <c r="EU2" s="3"/>
      <c r="EW2" s="3"/>
      <c r="EY2" s="3"/>
      <c r="FA2" s="3"/>
      <c r="FC2" s="3"/>
      <c r="FE2" s="3"/>
      <c r="FG2" s="3"/>
      <c r="FI2" s="3"/>
      <c r="FK2" s="3"/>
      <c r="FM2" s="3"/>
      <c r="FO2" s="3"/>
      <c r="FQ2" s="3"/>
      <c r="FS2" s="3"/>
      <c r="FU2" s="3"/>
      <c r="FW2" s="3"/>
      <c r="FY2" s="3"/>
      <c r="GA2" s="3"/>
      <c r="GC2" s="3"/>
      <c r="GE2" s="3"/>
      <c r="GG2" s="3"/>
      <c r="GI2" s="3"/>
      <c r="GK2" s="3"/>
      <c r="GM2" s="3"/>
      <c r="GO2" s="3"/>
      <c r="GQ2" s="3"/>
      <c r="GS2" s="3"/>
      <c r="GU2" s="3"/>
      <c r="GW2" s="3"/>
      <c r="GY2" s="3"/>
      <c r="HA2" s="3"/>
      <c r="HC2" s="3"/>
      <c r="HE2" s="3"/>
      <c r="HG2" s="3"/>
      <c r="HI2" s="3"/>
      <c r="HK2" s="3"/>
      <c r="HM2" s="3"/>
      <c r="HO2" s="3"/>
      <c r="HQ2" s="3"/>
      <c r="HS2" s="3"/>
      <c r="HU2" s="3"/>
      <c r="HW2" s="3"/>
      <c r="HY2" s="3"/>
      <c r="IA2" s="3"/>
      <c r="IC2" s="3"/>
      <c r="IE2" s="3"/>
      <c r="IG2" s="3"/>
      <c r="II2" s="3"/>
      <c r="IK2" s="3"/>
      <c r="IM2" s="3"/>
      <c r="IO2" s="3"/>
      <c r="IQ2" s="3"/>
      <c r="IS2" s="3"/>
      <c r="IU2" s="3"/>
    </row>
    <row r="3" spans="2:255" s="2" customFormat="1" ht="33.75" customHeight="1">
      <c r="B3" s="43" t="s">
        <v>57</v>
      </c>
      <c r="C3" s="43"/>
      <c r="D3" s="43"/>
      <c r="E3" s="43"/>
      <c r="F3" s="43"/>
      <c r="G3" s="43"/>
      <c r="H3" s="43"/>
      <c r="I3" s="43"/>
      <c r="K3" s="3"/>
      <c r="M3" s="3"/>
      <c r="O3" s="3"/>
      <c r="Q3" s="3"/>
      <c r="S3" s="3"/>
      <c r="U3" s="3"/>
      <c r="W3" s="3"/>
      <c r="Y3" s="3"/>
      <c r="AA3" s="3"/>
      <c r="AC3" s="3"/>
      <c r="AE3" s="3"/>
      <c r="AG3" s="3"/>
      <c r="AI3" s="3"/>
      <c r="AK3" s="3"/>
      <c r="AM3" s="3"/>
      <c r="AO3" s="3"/>
      <c r="AQ3" s="3"/>
      <c r="AS3" s="3"/>
      <c r="AU3" s="3"/>
      <c r="AW3" s="3"/>
      <c r="AY3" s="3"/>
      <c r="BA3" s="3"/>
      <c r="BC3" s="3"/>
      <c r="BE3" s="3"/>
      <c r="BG3" s="3"/>
      <c r="BI3" s="3"/>
      <c r="BK3" s="3"/>
      <c r="BM3" s="3"/>
      <c r="BO3" s="3"/>
      <c r="BQ3" s="3"/>
      <c r="BS3" s="3"/>
      <c r="BU3" s="3"/>
      <c r="BW3" s="3"/>
      <c r="BY3" s="3"/>
      <c r="CA3" s="3"/>
      <c r="CC3" s="3"/>
      <c r="CE3" s="3"/>
      <c r="CG3" s="3"/>
      <c r="CI3" s="3"/>
      <c r="CK3" s="3"/>
      <c r="CM3" s="3"/>
      <c r="CO3" s="3"/>
      <c r="CQ3" s="3"/>
      <c r="CS3" s="3"/>
      <c r="CU3" s="3"/>
      <c r="CW3" s="3"/>
      <c r="CY3" s="3"/>
      <c r="DA3" s="3"/>
      <c r="DC3" s="3"/>
      <c r="DE3" s="3"/>
      <c r="DG3" s="3"/>
      <c r="DI3" s="3"/>
      <c r="DK3" s="3"/>
      <c r="DM3" s="3"/>
      <c r="DO3" s="3"/>
      <c r="DQ3" s="3"/>
      <c r="DS3" s="3"/>
      <c r="DU3" s="3"/>
      <c r="DW3" s="3"/>
      <c r="DY3" s="3"/>
      <c r="EA3" s="3"/>
      <c r="EC3" s="3"/>
      <c r="EE3" s="3"/>
      <c r="EG3" s="3"/>
      <c r="EI3" s="3"/>
      <c r="EK3" s="3"/>
      <c r="EM3" s="3"/>
      <c r="EO3" s="3"/>
      <c r="EQ3" s="3"/>
      <c r="ES3" s="3"/>
      <c r="EU3" s="3"/>
      <c r="EW3" s="3"/>
      <c r="EY3" s="3"/>
      <c r="FA3" s="3"/>
      <c r="FC3" s="3"/>
      <c r="FE3" s="3"/>
      <c r="FG3" s="3"/>
      <c r="FI3" s="3"/>
      <c r="FK3" s="3"/>
      <c r="FM3" s="3"/>
      <c r="FO3" s="3"/>
      <c r="FQ3" s="3"/>
      <c r="FS3" s="3"/>
      <c r="FU3" s="3"/>
      <c r="FW3" s="3"/>
      <c r="FY3" s="3"/>
      <c r="GA3" s="3"/>
      <c r="GC3" s="3"/>
      <c r="GE3" s="3"/>
      <c r="GG3" s="3"/>
      <c r="GI3" s="3"/>
      <c r="GK3" s="3"/>
      <c r="GM3" s="3"/>
      <c r="GO3" s="3"/>
      <c r="GQ3" s="3"/>
      <c r="GS3" s="3"/>
      <c r="GU3" s="3"/>
      <c r="GW3" s="3"/>
      <c r="GY3" s="3"/>
      <c r="HA3" s="3"/>
      <c r="HC3" s="3"/>
      <c r="HE3" s="3"/>
      <c r="HG3" s="3"/>
      <c r="HI3" s="3"/>
      <c r="HK3" s="3"/>
      <c r="HM3" s="3"/>
      <c r="HO3" s="3"/>
      <c r="HQ3" s="3"/>
      <c r="HS3" s="3"/>
      <c r="HU3" s="3"/>
      <c r="HW3" s="3"/>
      <c r="HY3" s="3"/>
      <c r="IA3" s="3"/>
      <c r="IC3" s="3"/>
      <c r="IE3" s="3"/>
      <c r="IG3" s="3"/>
      <c r="II3" s="3"/>
      <c r="IK3" s="3"/>
      <c r="IM3" s="3"/>
      <c r="IO3" s="3"/>
      <c r="IQ3" s="3"/>
      <c r="IS3" s="3"/>
      <c r="IU3" s="3"/>
    </row>
    <row r="4" spans="3:255" s="2" customFormat="1" ht="7.5" customHeight="1">
      <c r="C4" s="4"/>
      <c r="D4" s="5"/>
      <c r="E4" s="3"/>
      <c r="G4" s="3"/>
      <c r="I4" s="3"/>
      <c r="K4" s="3"/>
      <c r="M4" s="3"/>
      <c r="O4" s="3"/>
      <c r="Q4" s="3"/>
      <c r="S4" s="3"/>
      <c r="U4" s="3"/>
      <c r="W4" s="3"/>
      <c r="Y4" s="3"/>
      <c r="AA4" s="3"/>
      <c r="AC4" s="3"/>
      <c r="AE4" s="3"/>
      <c r="AG4" s="3"/>
      <c r="AI4" s="3"/>
      <c r="AK4" s="3"/>
      <c r="AM4" s="3"/>
      <c r="AO4" s="3"/>
      <c r="AQ4" s="3"/>
      <c r="AS4" s="3"/>
      <c r="AU4" s="3"/>
      <c r="AW4" s="3"/>
      <c r="AY4" s="3"/>
      <c r="BA4" s="3"/>
      <c r="BC4" s="3"/>
      <c r="BE4" s="3"/>
      <c r="BG4" s="3"/>
      <c r="BI4" s="3"/>
      <c r="BK4" s="3"/>
      <c r="BM4" s="3"/>
      <c r="BO4" s="3"/>
      <c r="BQ4" s="3"/>
      <c r="BS4" s="3"/>
      <c r="BU4" s="3"/>
      <c r="BW4" s="3"/>
      <c r="BY4" s="3"/>
      <c r="CA4" s="3"/>
      <c r="CC4" s="3"/>
      <c r="CE4" s="3"/>
      <c r="CG4" s="3"/>
      <c r="CI4" s="3"/>
      <c r="CK4" s="3"/>
      <c r="CM4" s="3"/>
      <c r="CO4" s="3"/>
      <c r="CQ4" s="3"/>
      <c r="CS4" s="3"/>
      <c r="CU4" s="3"/>
      <c r="CW4" s="3"/>
      <c r="CY4" s="3"/>
      <c r="DA4" s="3"/>
      <c r="DC4" s="3"/>
      <c r="DE4" s="3"/>
      <c r="DG4" s="3"/>
      <c r="DI4" s="3"/>
      <c r="DK4" s="3"/>
      <c r="DM4" s="3"/>
      <c r="DO4" s="3"/>
      <c r="DQ4" s="3"/>
      <c r="DS4" s="3"/>
      <c r="DU4" s="3"/>
      <c r="DW4" s="3"/>
      <c r="DY4" s="3"/>
      <c r="EA4" s="3"/>
      <c r="EC4" s="3"/>
      <c r="EE4" s="3"/>
      <c r="EG4" s="3"/>
      <c r="EI4" s="3"/>
      <c r="EK4" s="3"/>
      <c r="EM4" s="3"/>
      <c r="EO4" s="3"/>
      <c r="EQ4" s="3"/>
      <c r="ES4" s="3"/>
      <c r="EU4" s="3"/>
      <c r="EW4" s="3"/>
      <c r="EY4" s="3"/>
      <c r="FA4" s="3"/>
      <c r="FC4" s="3"/>
      <c r="FE4" s="3"/>
      <c r="FG4" s="3"/>
      <c r="FI4" s="3"/>
      <c r="FK4" s="3"/>
      <c r="FM4" s="3"/>
      <c r="FO4" s="3"/>
      <c r="FQ4" s="3"/>
      <c r="FS4" s="3"/>
      <c r="FU4" s="3"/>
      <c r="FW4" s="3"/>
      <c r="FY4" s="3"/>
      <c r="GA4" s="3"/>
      <c r="GC4" s="3"/>
      <c r="GE4" s="3"/>
      <c r="GG4" s="3"/>
      <c r="GI4" s="3"/>
      <c r="GK4" s="3"/>
      <c r="GM4" s="3"/>
      <c r="GO4" s="3"/>
      <c r="GQ4" s="3"/>
      <c r="GS4" s="3"/>
      <c r="GU4" s="3"/>
      <c r="GW4" s="3"/>
      <c r="GY4" s="3"/>
      <c r="HA4" s="3"/>
      <c r="HC4" s="3"/>
      <c r="HE4" s="3"/>
      <c r="HG4" s="3"/>
      <c r="HI4" s="3"/>
      <c r="HK4" s="3"/>
      <c r="HM4" s="3"/>
      <c r="HO4" s="3"/>
      <c r="HQ4" s="3"/>
      <c r="HS4" s="3"/>
      <c r="HU4" s="3"/>
      <c r="HW4" s="3"/>
      <c r="HY4" s="3"/>
      <c r="IA4" s="3"/>
      <c r="IC4" s="3"/>
      <c r="IE4" s="3"/>
      <c r="IG4" s="3"/>
      <c r="II4" s="3"/>
      <c r="IK4" s="3"/>
      <c r="IM4" s="3"/>
      <c r="IO4" s="3"/>
      <c r="IQ4" s="3"/>
      <c r="IS4" s="3"/>
      <c r="IU4" s="3"/>
    </row>
    <row r="5" spans="2:8" s="6" customFormat="1" ht="33" customHeight="1">
      <c r="B5" s="7"/>
      <c r="C5" s="8" t="s">
        <v>0</v>
      </c>
      <c r="D5" s="44" t="s">
        <v>1</v>
      </c>
      <c r="E5" s="44" t="s">
        <v>2</v>
      </c>
      <c r="F5" s="44" t="s">
        <v>3</v>
      </c>
      <c r="G5" s="44" t="s">
        <v>4</v>
      </c>
      <c r="H5" s="9"/>
    </row>
    <row r="6" spans="2:8" s="10" customFormat="1" ht="21.75" customHeight="1">
      <c r="B6" s="11"/>
      <c r="C6" s="12" t="s">
        <v>5</v>
      </c>
      <c r="D6" s="45">
        <f>ВКонтакте!O13</f>
        <v>23000</v>
      </c>
      <c r="E6" s="46">
        <f>ВКонтакте!N13</f>
        <v>3214.285714285714</v>
      </c>
      <c r="F6" s="46">
        <f>D6/E6</f>
        <v>7.155555555555556</v>
      </c>
      <c r="G6" s="45">
        <f>D6</f>
        <v>23000</v>
      </c>
      <c r="H6" s="14"/>
    </row>
    <row r="7" spans="2:10" s="10" customFormat="1" ht="21.75" customHeight="1">
      <c r="B7" s="11"/>
      <c r="C7" s="15"/>
      <c r="D7" s="16"/>
      <c r="E7" s="17"/>
      <c r="F7" s="17"/>
      <c r="G7" s="16"/>
      <c r="H7" s="16"/>
      <c r="I7" s="16"/>
      <c r="J7" s="14"/>
    </row>
    <row r="8" spans="2:7" ht="21.75" customHeight="1">
      <c r="B8" s="7"/>
      <c r="C8" s="8" t="s">
        <v>0</v>
      </c>
      <c r="D8" s="44" t="s">
        <v>1</v>
      </c>
      <c r="E8" s="44" t="s">
        <v>2</v>
      </c>
      <c r="F8" s="44" t="s">
        <v>3</v>
      </c>
      <c r="G8" s="44" t="s">
        <v>4</v>
      </c>
    </row>
    <row r="9" spans="2:7" ht="21.75" customHeight="1">
      <c r="B9" s="11"/>
      <c r="C9" s="12" t="s">
        <v>6</v>
      </c>
      <c r="D9" s="45">
        <f>ВКонтакте!O16+ВКонтакте!O17+ВКонтакте!O18+ВКонтакте!O19+ВКонтакте!O20+ВКонтакте!O21+ВКонтакте!O22</f>
        <v>23000</v>
      </c>
      <c r="E9" s="46">
        <f>ВКонтакте!N16+ВКонтакте!N17+ВКонтакте!N18+ВКонтакте!N19+ВКонтакте!N20+ВКонтакте!N21+ВКонтакте!N22</f>
        <v>3028.333333333333</v>
      </c>
      <c r="F9" s="46">
        <v>6</v>
      </c>
      <c r="G9" s="45">
        <f>D9</f>
        <v>23000</v>
      </c>
    </row>
    <row r="10" spans="2:6" ht="21.75" customHeight="1">
      <c r="B10" s="18"/>
      <c r="C10" s="18"/>
      <c r="D10" s="18"/>
      <c r="E10" s="18"/>
      <c r="F10" s="18"/>
    </row>
    <row r="11" spans="1:9" ht="121.5" customHeight="1">
      <c r="A11" s="10"/>
      <c r="B11" s="40" t="s">
        <v>58</v>
      </c>
      <c r="C11" s="40"/>
      <c r="D11" s="40"/>
      <c r="E11" s="40"/>
      <c r="F11" s="40"/>
      <c r="G11" s="40"/>
      <c r="H11" s="40"/>
      <c r="I11" s="40"/>
    </row>
    <row r="12" spans="1:9" ht="21.75" customHeight="1">
      <c r="A12" s="2"/>
      <c r="B12" s="2"/>
      <c r="C12" s="4" t="s">
        <v>7</v>
      </c>
      <c r="D12" s="5"/>
      <c r="E12" s="3"/>
      <c r="F12" s="2"/>
      <c r="G12" s="3"/>
      <c r="H12" s="2"/>
      <c r="I12" s="3"/>
    </row>
    <row r="13" spans="3:4" ht="12.75" customHeight="1">
      <c r="C13" s="44" t="s">
        <v>8</v>
      </c>
      <c r="D13" s="44" t="s">
        <v>9</v>
      </c>
    </row>
    <row r="14" spans="3:4" ht="217.5" customHeight="1">
      <c r="C14" s="12"/>
      <c r="D14" s="13"/>
    </row>
    <row r="15" spans="3:4" ht="217.5" customHeight="1">
      <c r="C15" s="12"/>
      <c r="D15" s="13"/>
    </row>
  </sheetData>
  <sheetProtection selectLockedCells="1" selectUnlockedCells="1"/>
  <mergeCells count="2">
    <mergeCell ref="B3:I3"/>
    <mergeCell ref="B11:I11"/>
  </mergeCells>
  <printOptions/>
  <pageMargins left="0.75" right="0.75" top="1" bottom="1" header="0.5118055555555555" footer="0.5118055555555555"/>
  <pageSetup horizontalDpi="300" verticalDpi="300" orientation="landscape" paperSize="9" scale="78"/>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AC25"/>
  <sheetViews>
    <sheetView zoomScale="90" zoomScaleNormal="90" zoomScalePageLayoutView="0" workbookViewId="0" topLeftCell="A1">
      <pane ySplit="1" topLeftCell="A1" activePane="bottomLeft" state="split"/>
      <selection pane="topLeft" activeCell="E6" sqref="E6"/>
      <selection pane="bottomLeft" activeCell="H6" sqref="H6"/>
    </sheetView>
  </sheetViews>
  <sheetFormatPr defaultColWidth="9.140625" defaultRowHeight="12.75"/>
  <cols>
    <col min="1" max="1" width="3.57421875" style="1" customWidth="1"/>
    <col min="2" max="2" width="29.7109375" style="1" customWidth="1"/>
    <col min="3" max="3" width="10.7109375" style="1" customWidth="1"/>
    <col min="4" max="4" width="9.00390625" style="1" customWidth="1"/>
    <col min="5" max="6" width="13.7109375" style="1" customWidth="1"/>
    <col min="7" max="7" width="13.421875" style="1" customWidth="1"/>
    <col min="8" max="8" width="2.140625" style="1" customWidth="1"/>
    <col min="9" max="9" width="74.140625" style="1" customWidth="1"/>
    <col min="10" max="10" width="12.7109375" style="1" customWidth="1"/>
    <col min="11" max="11" width="16.00390625" style="1" customWidth="1"/>
    <col min="12" max="12" width="14.57421875" style="1" customWidth="1"/>
    <col min="13" max="13" width="13.421875" style="1" customWidth="1"/>
    <col min="14" max="14" width="12.7109375" style="1" customWidth="1"/>
    <col min="15" max="15" width="11.8515625" style="1" customWidth="1"/>
    <col min="16" max="27" width="10.421875" style="1" customWidth="1"/>
    <col min="28" max="16384" width="9.140625" style="1" customWidth="1"/>
  </cols>
  <sheetData>
    <row r="1" spans="1:29" s="19" customFormat="1" ht="13.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29" s="19" customFormat="1" ht="42" customHeight="1">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s="19" customFormat="1" ht="33.75" customHeight="1">
      <c r="A3" s="1"/>
      <c r="B3" s="20" t="s">
        <v>10</v>
      </c>
      <c r="C3" s="21"/>
      <c r="D3" s="21"/>
      <c r="E3" s="21"/>
      <c r="F3" s="21"/>
      <c r="G3" s="21"/>
      <c r="H3" s="21"/>
      <c r="I3" s="1"/>
      <c r="J3" s="1"/>
      <c r="K3" s="1"/>
      <c r="L3" s="1"/>
      <c r="M3" s="1"/>
      <c r="N3" s="1"/>
      <c r="O3" s="1"/>
      <c r="P3" s="1"/>
      <c r="Q3" s="1"/>
      <c r="R3" s="1"/>
      <c r="S3" s="1"/>
      <c r="T3" s="1"/>
      <c r="U3" s="1"/>
      <c r="V3" s="1"/>
      <c r="W3" s="1"/>
      <c r="X3" s="1"/>
      <c r="Y3" s="1"/>
      <c r="Z3" s="1"/>
      <c r="AA3" s="1"/>
      <c r="AB3" s="1"/>
      <c r="AC3" s="1"/>
    </row>
    <row r="4" spans="1:29" s="19" customFormat="1" ht="13.5" customHeight="1">
      <c r="A4" s="1"/>
      <c r="B4" s="41" t="s">
        <v>11</v>
      </c>
      <c r="C4" s="41"/>
      <c r="D4" s="41"/>
      <c r="E4" s="41"/>
      <c r="F4" s="41"/>
      <c r="G4" s="41"/>
      <c r="H4" s="41"/>
      <c r="I4" s="1"/>
      <c r="J4" s="1"/>
      <c r="K4" s="1"/>
      <c r="L4" s="1"/>
      <c r="M4" s="1"/>
      <c r="N4" s="1"/>
      <c r="O4" s="1"/>
      <c r="P4" s="1"/>
      <c r="Q4" s="1"/>
      <c r="R4" s="1"/>
      <c r="S4" s="1"/>
      <c r="T4" s="1"/>
      <c r="U4" s="1"/>
      <c r="V4" s="1"/>
      <c r="W4" s="1"/>
      <c r="X4" s="1"/>
      <c r="Y4" s="1"/>
      <c r="Z4" s="1"/>
      <c r="AA4" s="1"/>
      <c r="AB4" s="1"/>
      <c r="AC4" s="1"/>
    </row>
    <row r="5" spans="2:15" s="19" customFormat="1" ht="41.25" customHeight="1">
      <c r="B5" s="22" t="s">
        <v>12</v>
      </c>
      <c r="C5" s="22" t="s">
        <v>13</v>
      </c>
      <c r="D5" s="22" t="s">
        <v>14</v>
      </c>
      <c r="E5" s="22" t="s">
        <v>15</v>
      </c>
      <c r="F5" s="22" t="s">
        <v>16</v>
      </c>
      <c r="G5" s="22" t="s">
        <v>17</v>
      </c>
      <c r="H5" s="22" t="s">
        <v>18</v>
      </c>
      <c r="I5" s="22" t="s">
        <v>19</v>
      </c>
      <c r="J5" s="22" t="s">
        <v>20</v>
      </c>
      <c r="K5" s="22" t="s">
        <v>21</v>
      </c>
      <c r="L5" s="22" t="s">
        <v>22</v>
      </c>
      <c r="M5" s="22" t="s">
        <v>23</v>
      </c>
      <c r="N5" s="22" t="s">
        <v>9</v>
      </c>
      <c r="O5" s="22" t="s">
        <v>24</v>
      </c>
    </row>
    <row r="6" spans="2:15" ht="58.5" customHeight="1">
      <c r="B6" s="23" t="s">
        <v>25</v>
      </c>
      <c r="C6" s="23" t="s">
        <v>26</v>
      </c>
      <c r="D6" s="23" t="s">
        <v>27</v>
      </c>
      <c r="E6" s="23" t="s">
        <v>28</v>
      </c>
      <c r="F6" s="23" t="s">
        <v>29</v>
      </c>
      <c r="G6" s="23" t="s">
        <v>30</v>
      </c>
      <c r="H6" s="23" t="s">
        <v>30</v>
      </c>
      <c r="I6" s="23" t="s">
        <v>30</v>
      </c>
      <c r="J6" s="24">
        <v>13165687</v>
      </c>
      <c r="K6" s="24">
        <f aca="true" t="shared" si="0" ref="K6:K12">O6/(L6*M6)</f>
        <v>892857.1428571427</v>
      </c>
      <c r="L6" s="25">
        <v>8</v>
      </c>
      <c r="M6" s="26">
        <v>0.00028000000000000003</v>
      </c>
      <c r="N6" s="24">
        <f aca="true" t="shared" si="1" ref="N6:N12">K6*M6</f>
        <v>250</v>
      </c>
      <c r="O6" s="27">
        <v>2000</v>
      </c>
    </row>
    <row r="7" spans="2:15" ht="57" customHeight="1">
      <c r="B7" s="23" t="s">
        <v>31</v>
      </c>
      <c r="C7" s="23" t="s">
        <v>26</v>
      </c>
      <c r="D7" s="23" t="s">
        <v>27</v>
      </c>
      <c r="E7" s="23" t="s">
        <v>28</v>
      </c>
      <c r="F7" s="23" t="s">
        <v>29</v>
      </c>
      <c r="G7" s="23" t="s">
        <v>32</v>
      </c>
      <c r="H7" s="23" t="s">
        <v>30</v>
      </c>
      <c r="I7" s="23" t="s">
        <v>30</v>
      </c>
      <c r="J7" s="24">
        <v>998595</v>
      </c>
      <c r="K7" s="24">
        <f t="shared" si="0"/>
        <v>1785714.2857142854</v>
      </c>
      <c r="L7" s="25">
        <v>8</v>
      </c>
      <c r="M7" s="26">
        <v>0.00014000000000000001</v>
      </c>
      <c r="N7" s="24">
        <f t="shared" si="1"/>
        <v>250</v>
      </c>
      <c r="O7" s="27">
        <v>2000</v>
      </c>
    </row>
    <row r="8" spans="2:15" ht="59.25" customHeight="1">
      <c r="B8" s="23" t="s">
        <v>33</v>
      </c>
      <c r="C8" s="23" t="s">
        <v>26</v>
      </c>
      <c r="D8" s="23" t="s">
        <v>27</v>
      </c>
      <c r="E8" s="23" t="s">
        <v>28</v>
      </c>
      <c r="F8" s="23" t="s">
        <v>29</v>
      </c>
      <c r="G8" s="23" t="s">
        <v>34</v>
      </c>
      <c r="H8" s="23" t="s">
        <v>30</v>
      </c>
      <c r="I8" s="23" t="s">
        <v>30</v>
      </c>
      <c r="J8" s="24">
        <v>59514</v>
      </c>
      <c r="K8" s="24">
        <f t="shared" si="0"/>
        <v>4464285.714285714</v>
      </c>
      <c r="L8" s="25">
        <v>7</v>
      </c>
      <c r="M8" s="26">
        <v>0.00016</v>
      </c>
      <c r="N8" s="24">
        <f t="shared" si="1"/>
        <v>714.2857142857142</v>
      </c>
      <c r="O8" s="27">
        <v>5000</v>
      </c>
    </row>
    <row r="9" spans="2:15" ht="57" customHeight="1">
      <c r="B9" s="23" t="s">
        <v>35</v>
      </c>
      <c r="C9" s="23" t="s">
        <v>26</v>
      </c>
      <c r="D9" s="23" t="s">
        <v>27</v>
      </c>
      <c r="E9" s="23" t="s">
        <v>28</v>
      </c>
      <c r="F9" s="23" t="s">
        <v>29</v>
      </c>
      <c r="G9" s="23" t="s">
        <v>30</v>
      </c>
      <c r="H9" s="23" t="s">
        <v>36</v>
      </c>
      <c r="I9" s="23" t="s">
        <v>30</v>
      </c>
      <c r="J9" s="24">
        <v>2163864</v>
      </c>
      <c r="K9" s="24">
        <f t="shared" si="0"/>
        <v>2040816.3265306123</v>
      </c>
      <c r="L9" s="25">
        <v>7</v>
      </c>
      <c r="M9" s="26">
        <v>0.00014</v>
      </c>
      <c r="N9" s="24">
        <f t="shared" si="1"/>
        <v>285.7142857142857</v>
      </c>
      <c r="O9" s="27">
        <v>2000</v>
      </c>
    </row>
    <row r="10" spans="2:15" ht="57" customHeight="1">
      <c r="B10" s="23" t="s">
        <v>37</v>
      </c>
      <c r="C10" s="23" t="s">
        <v>26</v>
      </c>
      <c r="D10" s="23" t="s">
        <v>27</v>
      </c>
      <c r="E10" s="23" t="s">
        <v>28</v>
      </c>
      <c r="F10" s="23" t="s">
        <v>29</v>
      </c>
      <c r="G10" s="23" t="s">
        <v>30</v>
      </c>
      <c r="H10" s="23" t="s">
        <v>30</v>
      </c>
      <c r="I10" s="28" t="s">
        <v>38</v>
      </c>
      <c r="J10" s="29">
        <v>148221</v>
      </c>
      <c r="K10" s="24">
        <f t="shared" si="0"/>
        <v>1714285.7142857143</v>
      </c>
      <c r="L10" s="25">
        <v>7</v>
      </c>
      <c r="M10" s="26">
        <v>0.00025</v>
      </c>
      <c r="N10" s="24">
        <f t="shared" si="1"/>
        <v>428.5714285714286</v>
      </c>
      <c r="O10" s="27">
        <v>3000</v>
      </c>
    </row>
    <row r="11" spans="2:15" ht="72" customHeight="1">
      <c r="B11" s="23" t="s">
        <v>39</v>
      </c>
      <c r="C11" s="23" t="s">
        <v>26</v>
      </c>
      <c r="D11" s="23" t="s">
        <v>27</v>
      </c>
      <c r="E11" s="23" t="s">
        <v>28</v>
      </c>
      <c r="F11" s="23" t="s">
        <v>29</v>
      </c>
      <c r="G11" s="23" t="s">
        <v>30</v>
      </c>
      <c r="H11" s="23" t="s">
        <v>30</v>
      </c>
      <c r="I11" s="28" t="s">
        <v>40</v>
      </c>
      <c r="J11" s="24">
        <v>35336</v>
      </c>
      <c r="K11" s="24">
        <f t="shared" si="0"/>
        <v>2040816.3265306123</v>
      </c>
      <c r="L11" s="25">
        <v>7</v>
      </c>
      <c r="M11" s="26">
        <v>0.00028</v>
      </c>
      <c r="N11" s="24">
        <f t="shared" si="1"/>
        <v>571.4285714285714</v>
      </c>
      <c r="O11" s="27">
        <v>4000</v>
      </c>
    </row>
    <row r="12" spans="2:15" ht="87" customHeight="1">
      <c r="B12" s="23" t="s">
        <v>41</v>
      </c>
      <c r="C12" s="23" t="s">
        <v>26</v>
      </c>
      <c r="D12" s="23" t="s">
        <v>27</v>
      </c>
      <c r="E12" s="23" t="s">
        <v>28</v>
      </c>
      <c r="F12" s="23" t="s">
        <v>29</v>
      </c>
      <c r="G12" s="23" t="s">
        <v>30</v>
      </c>
      <c r="H12" s="23" t="s">
        <v>30</v>
      </c>
      <c r="I12" s="28" t="s">
        <v>42</v>
      </c>
      <c r="J12" s="30">
        <v>4608</v>
      </c>
      <c r="K12" s="24">
        <f t="shared" si="0"/>
        <v>5102040.816326531</v>
      </c>
      <c r="L12" s="25">
        <v>7</v>
      </c>
      <c r="M12" s="26">
        <v>0.00014</v>
      </c>
      <c r="N12" s="24">
        <f t="shared" si="1"/>
        <v>714.2857142857142</v>
      </c>
      <c r="O12" s="27">
        <v>5000</v>
      </c>
    </row>
    <row r="13" spans="2:15" ht="12.75" customHeight="1">
      <c r="B13" s="42" t="s">
        <v>43</v>
      </c>
      <c r="C13" s="42"/>
      <c r="D13" s="42"/>
      <c r="E13" s="42"/>
      <c r="F13" s="42"/>
      <c r="G13" s="42"/>
      <c r="H13" s="42"/>
      <c r="I13" s="42"/>
      <c r="J13" s="30">
        <f>SUM(J6:J12)</f>
        <v>16575825</v>
      </c>
      <c r="K13" s="30">
        <f>SUM(K6:K12)</f>
        <v>18040816.326530613</v>
      </c>
      <c r="L13" s="31">
        <f>O13/N13</f>
        <v>7.155555555555556</v>
      </c>
      <c r="M13" s="32" t="s">
        <v>44</v>
      </c>
      <c r="N13" s="30">
        <f>SUM(N6:N12)</f>
        <v>3214.285714285714</v>
      </c>
      <c r="O13" s="30">
        <f>SUM(O6:O12)</f>
        <v>23000</v>
      </c>
    </row>
    <row r="14" spans="2:15" ht="24" customHeight="1">
      <c r="B14" s="33" t="s">
        <v>45</v>
      </c>
      <c r="J14" s="34"/>
      <c r="K14" s="34"/>
      <c r="L14" s="34"/>
      <c r="M14" s="34"/>
      <c r="N14" s="34"/>
      <c r="O14" s="35"/>
    </row>
    <row r="15" spans="2:15" s="36" customFormat="1" ht="157.5">
      <c r="B15" s="37" t="s">
        <v>12</v>
      </c>
      <c r="C15" s="37" t="s">
        <v>13</v>
      </c>
      <c r="D15" s="37" t="s">
        <v>14</v>
      </c>
      <c r="E15" s="37" t="s">
        <v>15</v>
      </c>
      <c r="F15" s="37" t="s">
        <v>16</v>
      </c>
      <c r="G15" s="37" t="s">
        <v>17</v>
      </c>
      <c r="H15" s="37" t="s">
        <v>18</v>
      </c>
      <c r="I15" s="37" t="s">
        <v>19</v>
      </c>
      <c r="J15" s="22" t="s">
        <v>20</v>
      </c>
      <c r="K15" s="22" t="s">
        <v>21</v>
      </c>
      <c r="L15" s="22" t="s">
        <v>46</v>
      </c>
      <c r="M15" s="22" t="s">
        <v>23</v>
      </c>
      <c r="N15" s="22" t="s">
        <v>9</v>
      </c>
      <c r="O15" s="22" t="s">
        <v>24</v>
      </c>
    </row>
    <row r="16" spans="2:15" ht="33" customHeight="1">
      <c r="B16" s="23" t="s">
        <v>25</v>
      </c>
      <c r="C16" s="23" t="s">
        <v>26</v>
      </c>
      <c r="D16" s="23" t="s">
        <v>27</v>
      </c>
      <c r="E16" s="23" t="s">
        <v>28</v>
      </c>
      <c r="F16" s="23" t="s">
        <v>29</v>
      </c>
      <c r="G16" s="23" t="s">
        <v>30</v>
      </c>
      <c r="H16" s="23" t="s">
        <v>30</v>
      </c>
      <c r="I16" s="23" t="s">
        <v>30</v>
      </c>
      <c r="J16" s="38">
        <v>13165687</v>
      </c>
      <c r="K16" s="38">
        <f aca="true" t="shared" si="2" ref="K16:K22">1000*O16/L16</f>
        <v>333333.3333333333</v>
      </c>
      <c r="L16" s="39" t="s">
        <v>47</v>
      </c>
      <c r="M16" s="39" t="s">
        <v>48</v>
      </c>
      <c r="N16" s="38">
        <f aca="true" t="shared" si="3" ref="N16:N22">M16*K16</f>
        <v>236.66666666666666</v>
      </c>
      <c r="O16" s="39" t="s">
        <v>49</v>
      </c>
    </row>
    <row r="17" spans="2:15" ht="45.75" customHeight="1">
      <c r="B17" s="23" t="s">
        <v>31</v>
      </c>
      <c r="C17" s="23" t="s">
        <v>26</v>
      </c>
      <c r="D17" s="23" t="s">
        <v>27</v>
      </c>
      <c r="E17" s="23" t="s">
        <v>28</v>
      </c>
      <c r="F17" s="23" t="s">
        <v>29</v>
      </c>
      <c r="G17" s="23" t="s">
        <v>32</v>
      </c>
      <c r="H17" s="23" t="s">
        <v>30</v>
      </c>
      <c r="I17" s="23" t="s">
        <v>30</v>
      </c>
      <c r="J17" s="24">
        <v>998595</v>
      </c>
      <c r="K17" s="38">
        <f t="shared" si="2"/>
        <v>333333.3333333333</v>
      </c>
      <c r="L17" s="39" t="s">
        <v>47</v>
      </c>
      <c r="M17" s="39" t="s">
        <v>48</v>
      </c>
      <c r="N17" s="38">
        <f t="shared" si="3"/>
        <v>236.66666666666666</v>
      </c>
      <c r="O17" s="39" t="s">
        <v>49</v>
      </c>
    </row>
    <row r="18" spans="2:15" ht="40.5" customHeight="1">
      <c r="B18" s="23" t="s">
        <v>33</v>
      </c>
      <c r="C18" s="23" t="s">
        <v>26</v>
      </c>
      <c r="D18" s="23" t="s">
        <v>27</v>
      </c>
      <c r="E18" s="23" t="s">
        <v>28</v>
      </c>
      <c r="F18" s="23" t="s">
        <v>29</v>
      </c>
      <c r="G18" s="23"/>
      <c r="H18" s="23" t="s">
        <v>30</v>
      </c>
      <c r="I18" s="23" t="s">
        <v>30</v>
      </c>
      <c r="J18" s="38">
        <v>59514</v>
      </c>
      <c r="K18" s="38">
        <f t="shared" si="2"/>
        <v>1000000</v>
      </c>
      <c r="L18" s="39" t="s">
        <v>50</v>
      </c>
      <c r="M18" s="39" t="s">
        <v>51</v>
      </c>
      <c r="N18" s="38">
        <f t="shared" si="3"/>
        <v>730</v>
      </c>
      <c r="O18" s="39" t="s">
        <v>52</v>
      </c>
    </row>
    <row r="19" spans="2:15" ht="24" customHeight="1">
      <c r="B19" s="23" t="s">
        <v>35</v>
      </c>
      <c r="C19" s="23" t="s">
        <v>26</v>
      </c>
      <c r="D19" s="23" t="s">
        <v>27</v>
      </c>
      <c r="E19" s="23" t="s">
        <v>28</v>
      </c>
      <c r="F19" s="23" t="s">
        <v>29</v>
      </c>
      <c r="G19" s="23" t="s">
        <v>30</v>
      </c>
      <c r="H19" s="23" t="s">
        <v>36</v>
      </c>
      <c r="I19" s="23" t="s">
        <v>30</v>
      </c>
      <c r="J19" s="38">
        <v>2163864</v>
      </c>
      <c r="K19" s="38">
        <f t="shared" si="2"/>
        <v>333333.3333333333</v>
      </c>
      <c r="L19" s="39" t="s">
        <v>47</v>
      </c>
      <c r="M19" s="39" t="s">
        <v>51</v>
      </c>
      <c r="N19" s="38">
        <f t="shared" si="3"/>
        <v>243.33333333333331</v>
      </c>
      <c r="O19" s="39" t="s">
        <v>49</v>
      </c>
    </row>
    <row r="20" spans="2:15" ht="35.25" customHeight="1">
      <c r="B20" s="23" t="s">
        <v>37</v>
      </c>
      <c r="C20" s="23" t="s">
        <v>26</v>
      </c>
      <c r="D20" s="23" t="s">
        <v>27</v>
      </c>
      <c r="E20" s="23" t="s">
        <v>28</v>
      </c>
      <c r="F20" s="23" t="s">
        <v>29</v>
      </c>
      <c r="G20" s="23" t="s">
        <v>30</v>
      </c>
      <c r="H20" s="23" t="s">
        <v>30</v>
      </c>
      <c r="I20" s="28" t="s">
        <v>53</v>
      </c>
      <c r="J20" s="38">
        <v>177931</v>
      </c>
      <c r="K20" s="38">
        <f t="shared" si="2"/>
        <v>500000</v>
      </c>
      <c r="L20" s="39" t="s">
        <v>47</v>
      </c>
      <c r="M20" s="39" t="s">
        <v>51</v>
      </c>
      <c r="N20" s="38">
        <f t="shared" si="3"/>
        <v>365</v>
      </c>
      <c r="O20" s="39" t="s">
        <v>54</v>
      </c>
    </row>
    <row r="21" spans="2:15" ht="45.75" customHeight="1">
      <c r="B21" s="23" t="s">
        <v>39</v>
      </c>
      <c r="C21" s="23" t="s">
        <v>26</v>
      </c>
      <c r="D21" s="23" t="s">
        <v>27</v>
      </c>
      <c r="E21" s="23" t="s">
        <v>28</v>
      </c>
      <c r="F21" s="23" t="s">
        <v>29</v>
      </c>
      <c r="G21" s="23" t="s">
        <v>30</v>
      </c>
      <c r="H21" s="23" t="s">
        <v>30</v>
      </c>
      <c r="I21" s="28" t="s">
        <v>55</v>
      </c>
      <c r="J21" s="38">
        <v>75029</v>
      </c>
      <c r="K21" s="38">
        <f t="shared" si="2"/>
        <v>666666.6666666666</v>
      </c>
      <c r="L21" s="39" t="s">
        <v>47</v>
      </c>
      <c r="M21" s="39" t="s">
        <v>51</v>
      </c>
      <c r="N21" s="38">
        <f t="shared" si="3"/>
        <v>486.66666666666663</v>
      </c>
      <c r="O21" s="39" t="s">
        <v>56</v>
      </c>
    </row>
    <row r="22" spans="2:15" ht="42.75" customHeight="1">
      <c r="B22" s="23" t="s">
        <v>41</v>
      </c>
      <c r="C22" s="23" t="s">
        <v>26</v>
      </c>
      <c r="D22" s="23" t="s">
        <v>27</v>
      </c>
      <c r="E22" s="23" t="s">
        <v>28</v>
      </c>
      <c r="F22" s="23" t="s">
        <v>29</v>
      </c>
      <c r="G22" s="23" t="s">
        <v>30</v>
      </c>
      <c r="H22" s="23" t="s">
        <v>30</v>
      </c>
      <c r="I22" s="28" t="s">
        <v>42</v>
      </c>
      <c r="J22" s="38">
        <v>4608</v>
      </c>
      <c r="K22" s="38">
        <f t="shared" si="2"/>
        <v>1000000</v>
      </c>
      <c r="L22" s="39" t="s">
        <v>50</v>
      </c>
      <c r="M22" s="39" t="s">
        <v>51</v>
      </c>
      <c r="N22" s="38">
        <f t="shared" si="3"/>
        <v>730</v>
      </c>
      <c r="O22" s="39" t="s">
        <v>52</v>
      </c>
    </row>
    <row r="23" spans="2:15" ht="12.75" customHeight="1">
      <c r="B23" s="42" t="s">
        <v>43</v>
      </c>
      <c r="C23" s="42"/>
      <c r="D23" s="42"/>
      <c r="E23" s="42"/>
      <c r="F23" s="42"/>
      <c r="G23" s="42"/>
      <c r="H23" s="42"/>
      <c r="I23" s="42"/>
      <c r="J23" s="30">
        <f>SUM(J16:J22)</f>
        <v>16645228</v>
      </c>
      <c r="K23" s="30">
        <f>SUM(K16:K22)</f>
        <v>4166666.6666666665</v>
      </c>
      <c r="L23" s="31">
        <f>O23/N23</f>
        <v>7.59493670886076</v>
      </c>
      <c r="M23" s="32" t="s">
        <v>44</v>
      </c>
      <c r="N23" s="30">
        <f>SUM(N16:N22)</f>
        <v>3028.333333333333</v>
      </c>
      <c r="O23" s="30">
        <v>23000</v>
      </c>
    </row>
    <row r="25" ht="12.75">
      <c r="B25" s="1" t="s">
        <v>39</v>
      </c>
    </row>
  </sheetData>
  <sheetProtection selectLockedCells="1" selectUnlockedCells="1"/>
  <mergeCells count="3">
    <mergeCell ref="B4:H4"/>
    <mergeCell ref="B13:I13"/>
    <mergeCell ref="B23:I23"/>
  </mergeCells>
  <printOptions/>
  <pageMargins left="0.30972222222222223" right="0.3701388888888889" top="0.6" bottom="0.9840277777777777" header="0.5118055555555555" footer="0.5118055555555555"/>
  <pageSetup horizontalDpi="300" verticalDpi="300" orientation="landscape" paperSize="9" scale="55"/>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Nekto</cp:lastModifiedBy>
  <dcterms:created xsi:type="dcterms:W3CDTF">2012-05-26T12:52:41Z</dcterms:created>
  <dcterms:modified xsi:type="dcterms:W3CDTF">2012-05-26T12:57:48Z</dcterms:modified>
  <cp:category/>
  <cp:version/>
  <cp:contentType/>
  <cp:contentStatus/>
</cp:coreProperties>
</file>