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2" activeTab="1"/>
  </bookViews>
  <sheets>
    <sheet name="План" sheetId="1" r:id="rId1"/>
    <sheet name="ВКонтакте" sheetId="2" r:id="rId2"/>
  </sheets>
  <definedNames/>
  <calcPr fullCalcOnLoad="1"/>
</workbook>
</file>

<file path=xl/sharedStrings.xml><?xml version="1.0" encoding="utf-8"?>
<sst xmlns="http://schemas.openxmlformats.org/spreadsheetml/2006/main" count="97" uniqueCount="42">
  <si>
    <t>Медиаплан для msk.bankskidok.com</t>
  </si>
  <si>
    <t>Система контекстной рекламы</t>
  </si>
  <si>
    <t>Примерный бюджет, руб.</t>
  </si>
  <si>
    <t>Примерное количество переходов в месяц</t>
  </si>
  <si>
    <t>Средняя цена клика, руб.</t>
  </si>
  <si>
    <t>Итого к оплате, руб.</t>
  </si>
  <si>
    <t>vkontakte.ru (по переходам)</t>
  </si>
  <si>
    <t>Средняя цена за 1000 показов.</t>
  </si>
  <si>
    <t>vkontakte.ru (по показам)</t>
  </si>
  <si>
    <t xml:space="preserve">Комментарий: На сайте http://msk.bankskidok.com/ представлены купоны на скидки множество товаров/услуг. Для обеспечения максимального эффекта рекламной кампании предлагается выбрать услуги, или товары, имеющие наибольший спрос, и на каждую выбранную группу завести отдельную рекламную подкампанию. Как мы видим, рекламная кампания по показам имеет большую отдачу, чем по переходам согласно оценщику «Вконтакте».
</t>
  </si>
  <si>
    <t>скриншот примерного баннера:</t>
  </si>
  <si>
    <t>План рекламной кампании в социальной сети Вконтакте</t>
  </si>
  <si>
    <t>переходы:</t>
  </si>
  <si>
    <t xml:space="preserve">Таргет группа </t>
  </si>
  <si>
    <t>Тип объявления</t>
  </si>
  <si>
    <t>Пол</t>
  </si>
  <si>
    <t>Возраст</t>
  </si>
  <si>
    <t>География</t>
  </si>
  <si>
    <t>Категории групп</t>
  </si>
  <si>
    <t>Группы и страницы</t>
  </si>
  <si>
    <t>Целевая аудитория, чел.</t>
  </si>
  <si>
    <t>Прогнозируемое 
кол-во показов</t>
  </si>
  <si>
    <t>Рекомендованная цена клика, руб.</t>
  </si>
  <si>
    <t>Прогнозный CTR %</t>
  </si>
  <si>
    <t>Переходы</t>
  </si>
  <si>
    <t>Стоимость, руб.</t>
  </si>
  <si>
    <t>Женщины</t>
  </si>
  <si>
    <t>ссылка за переходы***</t>
  </si>
  <si>
    <t>ж</t>
  </si>
  <si>
    <t>От 17 до 35</t>
  </si>
  <si>
    <t>Москва и МО</t>
  </si>
  <si>
    <t>-</t>
  </si>
  <si>
    <t>Мужчины/Женщины</t>
  </si>
  <si>
    <t>ж/м</t>
  </si>
  <si>
    <t xml:space="preserve">Общества и клубы, Группы выпускников, Места отдыха </t>
  </si>
  <si>
    <t>Мужчины</t>
  </si>
  <si>
    <t>м</t>
  </si>
  <si>
    <t>Итого:</t>
  </si>
  <si>
    <t>показы:</t>
  </si>
  <si>
    <t>Стоимость за 1000 показов</t>
  </si>
  <si>
    <t>1,5</t>
  </si>
  <si>
    <t>0,00071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</si>
</sst>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  &quot;"/>
    <numFmt numFmtId="165" formatCode="0.0"/>
    <numFmt numFmtId="166" formatCode="0.0000%"/>
    <numFmt numFmtId="167" formatCode="#,##0.00&quot;р.&quot;"/>
  </numFmts>
  <fonts count="51">
    <font>
      <sz val="10"/>
      <name val="Arial"/>
      <family val="2"/>
    </font>
    <font>
      <sz val="20"/>
      <color indexed="55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9"/>
      <color indexed="54"/>
      <name val="Tahoma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54"/>
      <name val="Tahoma"/>
      <family val="2"/>
    </font>
    <font>
      <b/>
      <sz val="10"/>
      <color indexed="54"/>
      <name val="Tahoma"/>
      <family val="2"/>
    </font>
    <font>
      <i/>
      <sz val="10"/>
      <name val="Arial"/>
      <family val="2"/>
    </font>
    <font>
      <b/>
      <sz val="12"/>
      <color indexed="54"/>
      <name val="Arial"/>
      <family val="2"/>
    </font>
    <font>
      <b/>
      <sz val="18"/>
      <color indexed="55"/>
      <name val="Tahoma"/>
      <family val="2"/>
    </font>
    <font>
      <sz val="8"/>
      <color indexed="54"/>
      <name val="Tahoma"/>
      <family val="2"/>
    </font>
    <font>
      <sz val="8"/>
      <color indexed="54"/>
      <name val="Arial"/>
      <family val="2"/>
    </font>
    <font>
      <sz val="10"/>
      <color indexed="54"/>
      <name val="Arial"/>
      <family val="2"/>
    </font>
    <font>
      <b/>
      <sz val="8"/>
      <color indexed="5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center" wrapText="1" indent="1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8" fillId="33" borderId="10" xfId="0" applyFont="1" applyFill="1" applyBorder="1" applyAlignment="1">
      <alignment horizontal="left" vertical="center" indent="1"/>
    </xf>
    <xf numFmtId="4" fontId="8" fillId="33" borderId="10" xfId="0" applyNumberFormat="1" applyFont="1" applyFill="1" applyBorder="1" applyAlignment="1">
      <alignment horizontal="left" vertical="center" indent="1"/>
    </xf>
    <xf numFmtId="3" fontId="8" fillId="33" borderId="10" xfId="0" applyNumberFormat="1" applyFont="1" applyFill="1" applyBorder="1" applyAlignment="1">
      <alignment horizontal="left" vertical="center" indent="1"/>
    </xf>
    <xf numFmtId="0" fontId="6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center" indent="1"/>
    </xf>
    <xf numFmtId="4" fontId="9" fillId="33" borderId="0" xfId="0" applyNumberFormat="1" applyFont="1" applyFill="1" applyBorder="1" applyAlignment="1">
      <alignment horizontal="left" vertical="center" indent="1"/>
    </xf>
    <xf numFmtId="3" fontId="9" fillId="33" borderId="0" xfId="0" applyNumberFormat="1" applyFont="1" applyFill="1" applyBorder="1" applyAlignment="1">
      <alignment horizontal="left" vertical="center" indent="1"/>
    </xf>
    <xf numFmtId="0" fontId="10" fillId="33" borderId="0" xfId="0" applyFont="1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left" vertical="top" wrapText="1" indent="1"/>
    </xf>
    <xf numFmtId="164" fontId="14" fillId="33" borderId="11" xfId="0" applyNumberFormat="1" applyFont="1" applyFill="1" applyBorder="1" applyAlignment="1">
      <alignment horizontal="center" vertical="center"/>
    </xf>
    <xf numFmtId="165" fontId="14" fillId="33" borderId="11" xfId="0" applyNumberFormat="1" applyFont="1" applyFill="1" applyBorder="1" applyAlignment="1">
      <alignment horizontal="center" vertical="center"/>
    </xf>
    <xf numFmtId="166" fontId="14" fillId="33" borderId="11" xfId="0" applyNumberFormat="1" applyFont="1" applyFill="1" applyBorder="1" applyAlignment="1">
      <alignment horizontal="center" vertical="center"/>
    </xf>
    <xf numFmtId="167" fontId="14" fillId="33" borderId="1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wrapText="1"/>
    </xf>
    <xf numFmtId="3" fontId="14" fillId="33" borderId="11" xfId="0" applyNumberFormat="1" applyFont="1" applyFill="1" applyBorder="1" applyAlignment="1">
      <alignment horizontal="center" vertical="center"/>
    </xf>
    <xf numFmtId="4" fontId="14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 horizontal="center" vertical="center"/>
    </xf>
    <xf numFmtId="167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5" fillId="34" borderId="11" xfId="0" applyFont="1" applyFill="1" applyBorder="1" applyAlignment="1">
      <alignment horizontal="left" vertical="center" wrapText="1" indent="1"/>
    </xf>
    <xf numFmtId="1" fontId="13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/>
    </xf>
    <xf numFmtId="49" fontId="16" fillId="33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5F4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A5D67"/>
      <rgbColor rgb="0092A8B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</xdr:row>
      <xdr:rowOff>0</xdr:rowOff>
    </xdr:from>
    <xdr:to>
      <xdr:col>1</xdr:col>
      <xdr:colOff>190500</xdr:colOff>
      <xdr:row>5</xdr:row>
      <xdr:rowOff>209550</xdr:rowOff>
    </xdr:to>
    <xdr:pic>
      <xdr:nvPicPr>
        <xdr:cNvPr id="1" name="Изображения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47825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7</xdr:row>
      <xdr:rowOff>276225</xdr:rowOff>
    </xdr:from>
    <xdr:to>
      <xdr:col>1</xdr:col>
      <xdr:colOff>190500</xdr:colOff>
      <xdr:row>7</xdr:row>
      <xdr:rowOff>485775</xdr:rowOff>
    </xdr:to>
    <xdr:pic>
      <xdr:nvPicPr>
        <xdr:cNvPr id="2" name="Изображения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47650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1123950</xdr:colOff>
      <xdr:row>22</xdr:row>
      <xdr:rowOff>95250</xdr:rowOff>
    </xdr:to>
    <xdr:pic>
      <xdr:nvPicPr>
        <xdr:cNvPr id="3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5219700"/>
          <a:ext cx="11239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85725</xdr:rowOff>
    </xdr:from>
    <xdr:to>
      <xdr:col>2</xdr:col>
      <xdr:colOff>1590675</xdr:colOff>
      <xdr:row>1</xdr:row>
      <xdr:rowOff>523875</xdr:rowOff>
    </xdr:to>
    <xdr:pic>
      <xdr:nvPicPr>
        <xdr:cNvPr id="4" name="Рисунок 3" descr="colornew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85725"/>
          <a:ext cx="2019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180975</xdr:rowOff>
    </xdr:from>
    <xdr:to>
      <xdr:col>1</xdr:col>
      <xdr:colOff>28575</xdr:colOff>
      <xdr:row>2</xdr:row>
      <xdr:rowOff>419100</xdr:rowOff>
    </xdr:to>
    <xdr:pic>
      <xdr:nvPicPr>
        <xdr:cNvPr id="1" name="Изображения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858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133350</xdr:rowOff>
    </xdr:from>
    <xdr:to>
      <xdr:col>1</xdr:col>
      <xdr:colOff>1952625</xdr:colOff>
      <xdr:row>2</xdr:row>
      <xdr:rowOff>47625</xdr:rowOff>
    </xdr:to>
    <xdr:pic>
      <xdr:nvPicPr>
        <xdr:cNvPr id="2" name="Рисунок 3" descr="colornew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33350"/>
          <a:ext cx="2019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"/>
  <sheetViews>
    <sheetView zoomScalePageLayoutView="0" workbookViewId="0" topLeftCell="A10">
      <pane ySplit="1" topLeftCell="A1" activePane="bottomLeft" state="split"/>
      <selection pane="topLeft" activeCell="B11" sqref="B11:I11"/>
      <selection pane="bottomLeft" activeCell="B11" sqref="B11:I11"/>
    </sheetView>
  </sheetViews>
  <sheetFormatPr defaultColWidth="9.140625" defaultRowHeight="12.75" customHeight="1"/>
  <cols>
    <col min="1" max="1" width="5.140625" style="1" customWidth="1"/>
    <col min="2" max="2" width="4.28125" style="1" customWidth="1"/>
    <col min="3" max="3" width="32.140625" style="1" customWidth="1"/>
    <col min="4" max="4" width="22.7109375" style="1" customWidth="1"/>
    <col min="5" max="5" width="24.8515625" style="1" customWidth="1"/>
    <col min="6" max="6" width="16.00390625" style="1" customWidth="1"/>
    <col min="7" max="7" width="26.57421875" style="1" customWidth="1"/>
    <col min="8" max="8" width="17.7109375" style="1" customWidth="1"/>
    <col min="9" max="9" width="20.7109375" style="1" customWidth="1"/>
    <col min="10" max="16384" width="9.140625" style="1" customWidth="1"/>
  </cols>
  <sheetData>
    <row r="1" spans="2:255" s="2" customFormat="1" ht="13.5" customHeight="1">
      <c r="B1" s="1"/>
      <c r="C1" s="1"/>
      <c r="D1" s="1"/>
      <c r="E1" s="1"/>
      <c r="F1" s="1"/>
      <c r="G1" s="1"/>
      <c r="H1" s="1"/>
      <c r="I1" s="1"/>
      <c r="K1" s="3"/>
      <c r="M1" s="3"/>
      <c r="O1" s="3"/>
      <c r="Q1" s="3"/>
      <c r="S1" s="3"/>
      <c r="U1" s="3"/>
      <c r="W1" s="3"/>
      <c r="Y1" s="3"/>
      <c r="AA1" s="3"/>
      <c r="AC1" s="3"/>
      <c r="AE1" s="3"/>
      <c r="AG1" s="3"/>
      <c r="AI1" s="3"/>
      <c r="AK1" s="3"/>
      <c r="AM1" s="3"/>
      <c r="AO1" s="3"/>
      <c r="AQ1" s="3"/>
      <c r="AS1" s="3"/>
      <c r="AU1" s="3"/>
      <c r="AW1" s="3"/>
      <c r="AY1" s="3"/>
      <c r="BA1" s="3"/>
      <c r="BC1" s="3"/>
      <c r="BE1" s="3"/>
      <c r="BG1" s="3"/>
      <c r="BI1" s="3"/>
      <c r="BK1" s="3"/>
      <c r="BM1" s="3"/>
      <c r="BO1" s="3"/>
      <c r="BQ1" s="3"/>
      <c r="BS1" s="3"/>
      <c r="BU1" s="3"/>
      <c r="BW1" s="3"/>
      <c r="BY1" s="3"/>
      <c r="CA1" s="3"/>
      <c r="CC1" s="3"/>
      <c r="CE1" s="3"/>
      <c r="CG1" s="3"/>
      <c r="CI1" s="3"/>
      <c r="CK1" s="3"/>
      <c r="CM1" s="3"/>
      <c r="CO1" s="3"/>
      <c r="CQ1" s="3"/>
      <c r="CS1" s="3"/>
      <c r="CU1" s="3"/>
      <c r="CW1" s="3"/>
      <c r="CY1" s="3"/>
      <c r="DA1" s="3"/>
      <c r="DC1" s="3"/>
      <c r="DE1" s="3"/>
      <c r="DG1" s="3"/>
      <c r="DI1" s="3"/>
      <c r="DK1" s="3"/>
      <c r="DM1" s="3"/>
      <c r="DO1" s="3"/>
      <c r="DQ1" s="3"/>
      <c r="DS1" s="3"/>
      <c r="DU1" s="3"/>
      <c r="DW1" s="3"/>
      <c r="DY1" s="3"/>
      <c r="EA1" s="3"/>
      <c r="EC1" s="3"/>
      <c r="EE1" s="3"/>
      <c r="EG1" s="3"/>
      <c r="EI1" s="3"/>
      <c r="EK1" s="3"/>
      <c r="EM1" s="3"/>
      <c r="EO1" s="3"/>
      <c r="EQ1" s="3"/>
      <c r="ES1" s="3"/>
      <c r="EU1" s="3"/>
      <c r="EW1" s="3"/>
      <c r="EY1" s="3"/>
      <c r="FA1" s="3"/>
      <c r="FC1" s="3"/>
      <c r="FE1" s="3"/>
      <c r="FG1" s="3"/>
      <c r="FI1" s="3"/>
      <c r="FK1" s="3"/>
      <c r="FM1" s="3"/>
      <c r="FO1" s="3"/>
      <c r="FQ1" s="3"/>
      <c r="FS1" s="3"/>
      <c r="FU1" s="3"/>
      <c r="FW1" s="3"/>
      <c r="FY1" s="3"/>
      <c r="GA1" s="3"/>
      <c r="GC1" s="3"/>
      <c r="GE1" s="3"/>
      <c r="GG1" s="3"/>
      <c r="GI1" s="3"/>
      <c r="GK1" s="3"/>
      <c r="GM1" s="3"/>
      <c r="GO1" s="3"/>
      <c r="GQ1" s="3"/>
      <c r="GS1" s="3"/>
      <c r="GU1" s="3"/>
      <c r="GW1" s="3"/>
      <c r="GY1" s="3"/>
      <c r="HA1" s="3"/>
      <c r="HC1" s="3"/>
      <c r="HE1" s="3"/>
      <c r="HG1" s="3"/>
      <c r="HI1" s="3"/>
      <c r="HK1" s="3"/>
      <c r="HM1" s="3"/>
      <c r="HO1" s="3"/>
      <c r="HQ1" s="3"/>
      <c r="HS1" s="3"/>
      <c r="HU1" s="3"/>
      <c r="HW1" s="3"/>
      <c r="HY1" s="3"/>
      <c r="IA1" s="3"/>
      <c r="IC1" s="3"/>
      <c r="IE1" s="3"/>
      <c r="IG1" s="3"/>
      <c r="II1" s="3"/>
      <c r="IK1" s="3"/>
      <c r="IM1" s="3"/>
      <c r="IO1" s="3"/>
      <c r="IQ1" s="3"/>
      <c r="IS1" s="3"/>
      <c r="IU1" s="3"/>
    </row>
    <row r="2" spans="2:255" s="2" customFormat="1" ht="42" customHeight="1">
      <c r="B2" s="1"/>
      <c r="C2" s="1"/>
      <c r="D2" s="1"/>
      <c r="E2" s="1"/>
      <c r="F2" s="1"/>
      <c r="G2" s="1"/>
      <c r="H2" s="1"/>
      <c r="I2" s="1"/>
      <c r="K2" s="3"/>
      <c r="M2" s="3"/>
      <c r="O2" s="3"/>
      <c r="Q2" s="3"/>
      <c r="S2" s="3"/>
      <c r="U2" s="3"/>
      <c r="W2" s="3"/>
      <c r="Y2" s="3"/>
      <c r="AA2" s="3"/>
      <c r="AC2" s="3"/>
      <c r="AE2" s="3"/>
      <c r="AG2" s="3"/>
      <c r="AI2" s="3"/>
      <c r="AK2" s="3"/>
      <c r="AM2" s="3"/>
      <c r="AO2" s="3"/>
      <c r="AQ2" s="3"/>
      <c r="AS2" s="3"/>
      <c r="AU2" s="3"/>
      <c r="AW2" s="3"/>
      <c r="AY2" s="3"/>
      <c r="BA2" s="3"/>
      <c r="BC2" s="3"/>
      <c r="BE2" s="3"/>
      <c r="BG2" s="3"/>
      <c r="BI2" s="3"/>
      <c r="BK2" s="3"/>
      <c r="BM2" s="3"/>
      <c r="BO2" s="3"/>
      <c r="BQ2" s="3"/>
      <c r="BS2" s="3"/>
      <c r="BU2" s="3"/>
      <c r="BW2" s="3"/>
      <c r="BY2" s="3"/>
      <c r="CA2" s="3"/>
      <c r="CC2" s="3"/>
      <c r="CE2" s="3"/>
      <c r="CG2" s="3"/>
      <c r="CI2" s="3"/>
      <c r="CK2" s="3"/>
      <c r="CM2" s="3"/>
      <c r="CO2" s="3"/>
      <c r="CQ2" s="3"/>
      <c r="CS2" s="3"/>
      <c r="CU2" s="3"/>
      <c r="CW2" s="3"/>
      <c r="CY2" s="3"/>
      <c r="DA2" s="3"/>
      <c r="DC2" s="3"/>
      <c r="DE2" s="3"/>
      <c r="DG2" s="3"/>
      <c r="DI2" s="3"/>
      <c r="DK2" s="3"/>
      <c r="DM2" s="3"/>
      <c r="DO2" s="3"/>
      <c r="DQ2" s="3"/>
      <c r="DS2" s="3"/>
      <c r="DU2" s="3"/>
      <c r="DW2" s="3"/>
      <c r="DY2" s="3"/>
      <c r="EA2" s="3"/>
      <c r="EC2" s="3"/>
      <c r="EE2" s="3"/>
      <c r="EG2" s="3"/>
      <c r="EI2" s="3"/>
      <c r="EK2" s="3"/>
      <c r="EM2" s="3"/>
      <c r="EO2" s="3"/>
      <c r="EQ2" s="3"/>
      <c r="ES2" s="3"/>
      <c r="EU2" s="3"/>
      <c r="EW2" s="3"/>
      <c r="EY2" s="3"/>
      <c r="FA2" s="3"/>
      <c r="FC2" s="3"/>
      <c r="FE2" s="3"/>
      <c r="FG2" s="3"/>
      <c r="FI2" s="3"/>
      <c r="FK2" s="3"/>
      <c r="FM2" s="3"/>
      <c r="FO2" s="3"/>
      <c r="FQ2" s="3"/>
      <c r="FS2" s="3"/>
      <c r="FU2" s="3"/>
      <c r="FW2" s="3"/>
      <c r="FY2" s="3"/>
      <c r="GA2" s="3"/>
      <c r="GC2" s="3"/>
      <c r="GE2" s="3"/>
      <c r="GG2" s="3"/>
      <c r="GI2" s="3"/>
      <c r="GK2" s="3"/>
      <c r="GM2" s="3"/>
      <c r="GO2" s="3"/>
      <c r="GQ2" s="3"/>
      <c r="GS2" s="3"/>
      <c r="GU2" s="3"/>
      <c r="GW2" s="3"/>
      <c r="GY2" s="3"/>
      <c r="HA2" s="3"/>
      <c r="HC2" s="3"/>
      <c r="HE2" s="3"/>
      <c r="HG2" s="3"/>
      <c r="HI2" s="3"/>
      <c r="HK2" s="3"/>
      <c r="HM2" s="3"/>
      <c r="HO2" s="3"/>
      <c r="HQ2" s="3"/>
      <c r="HS2" s="3"/>
      <c r="HU2" s="3"/>
      <c r="HW2" s="3"/>
      <c r="HY2" s="3"/>
      <c r="IA2" s="3"/>
      <c r="IC2" s="3"/>
      <c r="IE2" s="3"/>
      <c r="IG2" s="3"/>
      <c r="II2" s="3"/>
      <c r="IK2" s="3"/>
      <c r="IM2" s="3"/>
      <c r="IO2" s="3"/>
      <c r="IQ2" s="3"/>
      <c r="IS2" s="3"/>
      <c r="IU2" s="3"/>
    </row>
    <row r="3" spans="2:255" s="2" customFormat="1" ht="33.75" customHeight="1">
      <c r="B3" s="39" t="s">
        <v>0</v>
      </c>
      <c r="C3" s="39"/>
      <c r="D3" s="39"/>
      <c r="E3" s="39"/>
      <c r="F3" s="39"/>
      <c r="G3" s="39"/>
      <c r="H3" s="39"/>
      <c r="I3" s="39"/>
      <c r="K3" s="3"/>
      <c r="M3" s="3"/>
      <c r="O3" s="3"/>
      <c r="Q3" s="3"/>
      <c r="S3" s="3"/>
      <c r="U3" s="3"/>
      <c r="W3" s="3"/>
      <c r="Y3" s="3"/>
      <c r="AA3" s="3"/>
      <c r="AC3" s="3"/>
      <c r="AE3" s="3"/>
      <c r="AG3" s="3"/>
      <c r="AI3" s="3"/>
      <c r="AK3" s="3"/>
      <c r="AM3" s="3"/>
      <c r="AO3" s="3"/>
      <c r="AQ3" s="3"/>
      <c r="AS3" s="3"/>
      <c r="AU3" s="3"/>
      <c r="AW3" s="3"/>
      <c r="AY3" s="3"/>
      <c r="BA3" s="3"/>
      <c r="BC3" s="3"/>
      <c r="BE3" s="3"/>
      <c r="BG3" s="3"/>
      <c r="BI3" s="3"/>
      <c r="BK3" s="3"/>
      <c r="BM3" s="3"/>
      <c r="BO3" s="3"/>
      <c r="BQ3" s="3"/>
      <c r="BS3" s="3"/>
      <c r="BU3" s="3"/>
      <c r="BW3" s="3"/>
      <c r="BY3" s="3"/>
      <c r="CA3" s="3"/>
      <c r="CC3" s="3"/>
      <c r="CE3" s="3"/>
      <c r="CG3" s="3"/>
      <c r="CI3" s="3"/>
      <c r="CK3" s="3"/>
      <c r="CM3" s="3"/>
      <c r="CO3" s="3"/>
      <c r="CQ3" s="3"/>
      <c r="CS3" s="3"/>
      <c r="CU3" s="3"/>
      <c r="CW3" s="3"/>
      <c r="CY3" s="3"/>
      <c r="DA3" s="3"/>
      <c r="DC3" s="3"/>
      <c r="DE3" s="3"/>
      <c r="DG3" s="3"/>
      <c r="DI3" s="3"/>
      <c r="DK3" s="3"/>
      <c r="DM3" s="3"/>
      <c r="DO3" s="3"/>
      <c r="DQ3" s="3"/>
      <c r="DS3" s="3"/>
      <c r="DU3" s="3"/>
      <c r="DW3" s="3"/>
      <c r="DY3" s="3"/>
      <c r="EA3" s="3"/>
      <c r="EC3" s="3"/>
      <c r="EE3" s="3"/>
      <c r="EG3" s="3"/>
      <c r="EI3" s="3"/>
      <c r="EK3" s="3"/>
      <c r="EM3" s="3"/>
      <c r="EO3" s="3"/>
      <c r="EQ3" s="3"/>
      <c r="ES3" s="3"/>
      <c r="EU3" s="3"/>
      <c r="EW3" s="3"/>
      <c r="EY3" s="3"/>
      <c r="FA3" s="3"/>
      <c r="FC3" s="3"/>
      <c r="FE3" s="3"/>
      <c r="FG3" s="3"/>
      <c r="FI3" s="3"/>
      <c r="FK3" s="3"/>
      <c r="FM3" s="3"/>
      <c r="FO3" s="3"/>
      <c r="FQ3" s="3"/>
      <c r="FS3" s="3"/>
      <c r="FU3" s="3"/>
      <c r="FW3" s="3"/>
      <c r="FY3" s="3"/>
      <c r="GA3" s="3"/>
      <c r="GC3" s="3"/>
      <c r="GE3" s="3"/>
      <c r="GG3" s="3"/>
      <c r="GI3" s="3"/>
      <c r="GK3" s="3"/>
      <c r="GM3" s="3"/>
      <c r="GO3" s="3"/>
      <c r="GQ3" s="3"/>
      <c r="GS3" s="3"/>
      <c r="GU3" s="3"/>
      <c r="GW3" s="3"/>
      <c r="GY3" s="3"/>
      <c r="HA3" s="3"/>
      <c r="HC3" s="3"/>
      <c r="HE3" s="3"/>
      <c r="HG3" s="3"/>
      <c r="HI3" s="3"/>
      <c r="HK3" s="3"/>
      <c r="HM3" s="3"/>
      <c r="HO3" s="3"/>
      <c r="HQ3" s="3"/>
      <c r="HS3" s="3"/>
      <c r="HU3" s="3"/>
      <c r="HW3" s="3"/>
      <c r="HY3" s="3"/>
      <c r="IA3" s="3"/>
      <c r="IC3" s="3"/>
      <c r="IE3" s="3"/>
      <c r="IG3" s="3"/>
      <c r="II3" s="3"/>
      <c r="IK3" s="3"/>
      <c r="IM3" s="3"/>
      <c r="IO3" s="3"/>
      <c r="IQ3" s="3"/>
      <c r="IS3" s="3"/>
      <c r="IU3" s="3"/>
    </row>
    <row r="4" spans="3:255" s="2" customFormat="1" ht="7.5" customHeight="1">
      <c r="C4" s="4"/>
      <c r="D4" s="5"/>
      <c r="E4" s="3"/>
      <c r="G4" s="3"/>
      <c r="I4" s="3"/>
      <c r="K4" s="3"/>
      <c r="M4" s="3"/>
      <c r="O4" s="3"/>
      <c r="Q4" s="3"/>
      <c r="S4" s="3"/>
      <c r="U4" s="3"/>
      <c r="W4" s="3"/>
      <c r="Y4" s="3"/>
      <c r="AA4" s="3"/>
      <c r="AC4" s="3"/>
      <c r="AE4" s="3"/>
      <c r="AG4" s="3"/>
      <c r="AI4" s="3"/>
      <c r="AK4" s="3"/>
      <c r="AM4" s="3"/>
      <c r="AO4" s="3"/>
      <c r="AQ4" s="3"/>
      <c r="AS4" s="3"/>
      <c r="AU4" s="3"/>
      <c r="AW4" s="3"/>
      <c r="AY4" s="3"/>
      <c r="BA4" s="3"/>
      <c r="BC4" s="3"/>
      <c r="BE4" s="3"/>
      <c r="BG4" s="3"/>
      <c r="BI4" s="3"/>
      <c r="BK4" s="3"/>
      <c r="BM4" s="3"/>
      <c r="BO4" s="3"/>
      <c r="BQ4" s="3"/>
      <c r="BS4" s="3"/>
      <c r="BU4" s="3"/>
      <c r="BW4" s="3"/>
      <c r="BY4" s="3"/>
      <c r="CA4" s="3"/>
      <c r="CC4" s="3"/>
      <c r="CE4" s="3"/>
      <c r="CG4" s="3"/>
      <c r="CI4" s="3"/>
      <c r="CK4" s="3"/>
      <c r="CM4" s="3"/>
      <c r="CO4" s="3"/>
      <c r="CQ4" s="3"/>
      <c r="CS4" s="3"/>
      <c r="CU4" s="3"/>
      <c r="CW4" s="3"/>
      <c r="CY4" s="3"/>
      <c r="DA4" s="3"/>
      <c r="DC4" s="3"/>
      <c r="DE4" s="3"/>
      <c r="DG4" s="3"/>
      <c r="DI4" s="3"/>
      <c r="DK4" s="3"/>
      <c r="DM4" s="3"/>
      <c r="DO4" s="3"/>
      <c r="DQ4" s="3"/>
      <c r="DS4" s="3"/>
      <c r="DU4" s="3"/>
      <c r="DW4" s="3"/>
      <c r="DY4" s="3"/>
      <c r="EA4" s="3"/>
      <c r="EC4" s="3"/>
      <c r="EE4" s="3"/>
      <c r="EG4" s="3"/>
      <c r="EI4" s="3"/>
      <c r="EK4" s="3"/>
      <c r="EM4" s="3"/>
      <c r="EO4" s="3"/>
      <c r="EQ4" s="3"/>
      <c r="ES4" s="3"/>
      <c r="EU4" s="3"/>
      <c r="EW4" s="3"/>
      <c r="EY4" s="3"/>
      <c r="FA4" s="3"/>
      <c r="FC4" s="3"/>
      <c r="FE4" s="3"/>
      <c r="FG4" s="3"/>
      <c r="FI4" s="3"/>
      <c r="FK4" s="3"/>
      <c r="FM4" s="3"/>
      <c r="FO4" s="3"/>
      <c r="FQ4" s="3"/>
      <c r="FS4" s="3"/>
      <c r="FU4" s="3"/>
      <c r="FW4" s="3"/>
      <c r="FY4" s="3"/>
      <c r="GA4" s="3"/>
      <c r="GC4" s="3"/>
      <c r="GE4" s="3"/>
      <c r="GG4" s="3"/>
      <c r="GI4" s="3"/>
      <c r="GK4" s="3"/>
      <c r="GM4" s="3"/>
      <c r="GO4" s="3"/>
      <c r="GQ4" s="3"/>
      <c r="GS4" s="3"/>
      <c r="GU4" s="3"/>
      <c r="GW4" s="3"/>
      <c r="GY4" s="3"/>
      <c r="HA4" s="3"/>
      <c r="HC4" s="3"/>
      <c r="HE4" s="3"/>
      <c r="HG4" s="3"/>
      <c r="HI4" s="3"/>
      <c r="HK4" s="3"/>
      <c r="HM4" s="3"/>
      <c r="HO4" s="3"/>
      <c r="HQ4" s="3"/>
      <c r="HS4" s="3"/>
      <c r="HU4" s="3"/>
      <c r="HW4" s="3"/>
      <c r="HY4" s="3"/>
      <c r="IA4" s="3"/>
      <c r="IC4" s="3"/>
      <c r="IE4" s="3"/>
      <c r="IG4" s="3"/>
      <c r="II4" s="3"/>
      <c r="IK4" s="3"/>
      <c r="IM4" s="3"/>
      <c r="IO4" s="3"/>
      <c r="IQ4" s="3"/>
      <c r="IS4" s="3"/>
      <c r="IU4" s="3"/>
    </row>
    <row r="5" spans="2:8" s="6" customFormat="1" ht="33" customHeight="1">
      <c r="B5" s="7"/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9"/>
    </row>
    <row r="6" spans="2:8" s="10" customFormat="1" ht="21.75" customHeight="1">
      <c r="B6" s="11"/>
      <c r="C6" s="12" t="s">
        <v>6</v>
      </c>
      <c r="D6" s="13">
        <f>ВКонтакте!O9</f>
        <v>30000</v>
      </c>
      <c r="E6" s="14">
        <f>ВКонтакте!N9</f>
        <v>10000</v>
      </c>
      <c r="F6" s="14">
        <f>D6/E6</f>
        <v>3</v>
      </c>
      <c r="G6" s="13">
        <f>D6</f>
        <v>30000</v>
      </c>
      <c r="H6" s="15"/>
    </row>
    <row r="7" spans="2:8" s="10" customFormat="1" ht="21.75" customHeight="1">
      <c r="B7" s="11"/>
      <c r="C7" s="16"/>
      <c r="D7" s="17"/>
      <c r="E7" s="18"/>
      <c r="F7" s="18"/>
      <c r="G7" s="17"/>
      <c r="H7" s="15"/>
    </row>
    <row r="8" spans="2:7" ht="51" customHeight="1">
      <c r="B8" s="7"/>
      <c r="C8" s="8" t="s">
        <v>1</v>
      </c>
      <c r="D8" s="8" t="s">
        <v>2</v>
      </c>
      <c r="E8" s="8" t="s">
        <v>3</v>
      </c>
      <c r="F8" s="8" t="s">
        <v>7</v>
      </c>
      <c r="G8" s="8" t="s">
        <v>5</v>
      </c>
    </row>
    <row r="9" spans="2:7" ht="21.75" customHeight="1">
      <c r="B9" s="11"/>
      <c r="C9" s="12" t="s">
        <v>8</v>
      </c>
      <c r="D9" s="13">
        <v>30000</v>
      </c>
      <c r="E9" s="14">
        <f>ВКонтакте!N15</f>
        <v>14200.000000000002</v>
      </c>
      <c r="F9" s="14" t="str">
        <f>ВКонтакте!L15</f>
        <v>1,5</v>
      </c>
      <c r="G9" s="13">
        <f>E9</f>
        <v>14200.000000000002</v>
      </c>
    </row>
    <row r="10" spans="2:6" ht="21.75" customHeight="1">
      <c r="B10" s="19"/>
      <c r="C10" s="19"/>
      <c r="D10" s="19"/>
      <c r="E10" s="19"/>
      <c r="F10" s="19"/>
    </row>
    <row r="11" spans="1:9" ht="121.5" customHeight="1">
      <c r="A11" s="10"/>
      <c r="B11" s="40" t="s">
        <v>9</v>
      </c>
      <c r="C11" s="40"/>
      <c r="D11" s="40"/>
      <c r="E11" s="40"/>
      <c r="F11" s="40"/>
      <c r="G11" s="40"/>
      <c r="H11" s="40"/>
      <c r="I11" s="40"/>
    </row>
    <row r="12" spans="1:9" ht="21.75" customHeight="1">
      <c r="A12" s="2"/>
      <c r="B12" s="2"/>
      <c r="C12" s="4" t="s">
        <v>10</v>
      </c>
      <c r="D12" s="5"/>
      <c r="E12" s="3"/>
      <c r="F12" s="2"/>
      <c r="G12" s="3"/>
      <c r="H12" s="2"/>
      <c r="I12" s="3"/>
    </row>
  </sheetData>
  <sheetProtection selectLockedCells="1" selectUnlockedCells="1"/>
  <mergeCells count="2">
    <mergeCell ref="B3:I3"/>
    <mergeCell ref="B11:I11"/>
  </mergeCells>
  <printOptions/>
  <pageMargins left="0.75" right="0.75" top="1" bottom="1" header="0.5118055555555555" footer="0.5118055555555555"/>
  <pageSetup horizontalDpi="300" verticalDpi="300" orientation="landscape" paperSize="9" scale="78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"/>
  <sheetViews>
    <sheetView tabSelected="1" zoomScalePageLayoutView="0" workbookViewId="0" topLeftCell="A16">
      <pane ySplit="1" topLeftCell="A1" activePane="bottomLeft" state="split"/>
      <selection pane="topLeft" activeCell="N15" sqref="N15"/>
      <selection pane="bottomLeft" activeCell="B5" sqref="B5"/>
    </sheetView>
  </sheetViews>
  <sheetFormatPr defaultColWidth="9.140625" defaultRowHeight="12.75"/>
  <cols>
    <col min="1" max="1" width="3.57421875" style="1" customWidth="1"/>
    <col min="2" max="2" width="29.7109375" style="1" customWidth="1"/>
    <col min="3" max="3" width="10.7109375" style="1" customWidth="1"/>
    <col min="4" max="4" width="9.00390625" style="1" customWidth="1"/>
    <col min="5" max="6" width="13.7109375" style="1" customWidth="1"/>
    <col min="7" max="7" width="13.421875" style="1" customWidth="1"/>
    <col min="8" max="8" width="13.7109375" style="1" customWidth="1"/>
    <col min="9" max="9" width="74.140625" style="1" customWidth="1"/>
    <col min="10" max="10" width="12.7109375" style="1" customWidth="1"/>
    <col min="11" max="11" width="16.00390625" style="1" customWidth="1"/>
    <col min="12" max="12" width="14.57421875" style="1" customWidth="1"/>
    <col min="13" max="13" width="13.421875" style="1" customWidth="1"/>
    <col min="14" max="14" width="12.7109375" style="1" customWidth="1"/>
    <col min="15" max="15" width="11.8515625" style="1" customWidth="1"/>
    <col min="16" max="27" width="10.421875" style="1" customWidth="1"/>
    <col min="28" max="16384" width="9.140625" style="1" customWidth="1"/>
  </cols>
  <sheetData>
    <row r="1" spans="1:29" s="20" customFormat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20" customFormat="1" ht="4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s="20" customFormat="1" ht="33.75" customHeight="1">
      <c r="A3" s="1"/>
      <c r="B3" s="21" t="s">
        <v>11</v>
      </c>
      <c r="C3" s="22"/>
      <c r="D3" s="22"/>
      <c r="E3" s="22"/>
      <c r="F3" s="22"/>
      <c r="G3" s="22"/>
      <c r="H3" s="2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s="20" customFormat="1" ht="13.5" customHeight="1">
      <c r="A4" s="1"/>
      <c r="B4" s="41" t="s">
        <v>12</v>
      </c>
      <c r="C4" s="41"/>
      <c r="D4" s="41"/>
      <c r="E4" s="41"/>
      <c r="F4" s="41"/>
      <c r="G4" s="41"/>
      <c r="H4" s="4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2:15" s="20" customFormat="1" ht="41.25" customHeight="1">
      <c r="B5" s="23" t="s">
        <v>13</v>
      </c>
      <c r="C5" s="23" t="s">
        <v>14</v>
      </c>
      <c r="D5" s="23" t="s">
        <v>15</v>
      </c>
      <c r="E5" s="23" t="s">
        <v>16</v>
      </c>
      <c r="F5" s="23" t="s">
        <v>17</v>
      </c>
      <c r="G5" s="23" t="s">
        <v>18</v>
      </c>
      <c r="H5" s="23" t="s">
        <v>18</v>
      </c>
      <c r="I5" s="23" t="s">
        <v>19</v>
      </c>
      <c r="J5" s="23" t="s">
        <v>20</v>
      </c>
      <c r="K5" s="23" t="s">
        <v>21</v>
      </c>
      <c r="L5" s="23" t="s">
        <v>22</v>
      </c>
      <c r="M5" s="23" t="s">
        <v>23</v>
      </c>
      <c r="N5" s="23" t="s">
        <v>24</v>
      </c>
      <c r="O5" s="23" t="s">
        <v>25</v>
      </c>
    </row>
    <row r="6" spans="2:15" ht="45.75" customHeight="1">
      <c r="B6" s="24" t="s">
        <v>26</v>
      </c>
      <c r="C6" s="24" t="s">
        <v>27</v>
      </c>
      <c r="D6" s="24" t="s">
        <v>28</v>
      </c>
      <c r="E6" s="24" t="s">
        <v>29</v>
      </c>
      <c r="F6" s="24" t="s">
        <v>30</v>
      </c>
      <c r="G6" s="24" t="s">
        <v>31</v>
      </c>
      <c r="H6" s="24" t="s">
        <v>31</v>
      </c>
      <c r="I6" s="24"/>
      <c r="J6" s="25">
        <v>7920</v>
      </c>
      <c r="K6" s="25">
        <f>O6/(L6*M6)</f>
        <v>8771929.824561404</v>
      </c>
      <c r="L6" s="26">
        <v>3</v>
      </c>
      <c r="M6" s="27">
        <v>0.00037999999999999997</v>
      </c>
      <c r="N6" s="25">
        <f>K6*M6</f>
        <v>3333.333333333333</v>
      </c>
      <c r="O6" s="28">
        <v>10000</v>
      </c>
    </row>
    <row r="7" spans="2:15" ht="45.75" customHeight="1">
      <c r="B7" s="24" t="s">
        <v>32</v>
      </c>
      <c r="C7" s="24" t="s">
        <v>27</v>
      </c>
      <c r="D7" s="24" t="s">
        <v>33</v>
      </c>
      <c r="E7" s="24" t="s">
        <v>29</v>
      </c>
      <c r="F7" s="24" t="s">
        <v>30</v>
      </c>
      <c r="G7" s="29" t="s">
        <v>34</v>
      </c>
      <c r="H7" s="24" t="s">
        <v>31</v>
      </c>
      <c r="I7" s="24"/>
      <c r="J7" s="25">
        <v>3001</v>
      </c>
      <c r="K7" s="25">
        <f>O7/(L7*M7)</f>
        <v>8771929.824561404</v>
      </c>
      <c r="L7" s="26">
        <v>3</v>
      </c>
      <c r="M7" s="27">
        <v>0.00037999999999999997</v>
      </c>
      <c r="N7" s="25">
        <f>K7*M7</f>
        <v>3333.333333333333</v>
      </c>
      <c r="O7" s="28">
        <v>10000</v>
      </c>
    </row>
    <row r="8" spans="2:15" ht="45.75" customHeight="1">
      <c r="B8" s="24" t="s">
        <v>35</v>
      </c>
      <c r="C8" s="24" t="s">
        <v>27</v>
      </c>
      <c r="D8" s="24" t="s">
        <v>36</v>
      </c>
      <c r="E8" s="24" t="s">
        <v>29</v>
      </c>
      <c r="F8" s="24" t="s">
        <v>30</v>
      </c>
      <c r="G8" s="24" t="s">
        <v>31</v>
      </c>
      <c r="H8" s="24" t="s">
        <v>31</v>
      </c>
      <c r="I8" s="24"/>
      <c r="J8" s="25">
        <v>7471</v>
      </c>
      <c r="K8" s="25">
        <f>O8/(L8*M8)</f>
        <v>8771929.824561404</v>
      </c>
      <c r="L8" s="26">
        <v>3</v>
      </c>
      <c r="M8" s="27">
        <v>0.00037999999999999997</v>
      </c>
      <c r="N8" s="25">
        <f>K8*M8</f>
        <v>3333.333333333333</v>
      </c>
      <c r="O8" s="28">
        <v>10000</v>
      </c>
    </row>
    <row r="9" spans="2:15" ht="12.75" customHeight="1">
      <c r="B9" s="42" t="s">
        <v>37</v>
      </c>
      <c r="C9" s="42"/>
      <c r="D9" s="42"/>
      <c r="E9" s="42"/>
      <c r="F9" s="42"/>
      <c r="G9" s="42"/>
      <c r="H9" s="42"/>
      <c r="I9" s="42"/>
      <c r="J9" s="30">
        <f>SUM(J6:J8)</f>
        <v>18392</v>
      </c>
      <c r="K9" s="30">
        <f>SUM(K6:K8)</f>
        <v>26315789.473684214</v>
      </c>
      <c r="L9" s="31">
        <f>O9/N9</f>
        <v>3</v>
      </c>
      <c r="M9" s="27">
        <v>0.00037999999999999997</v>
      </c>
      <c r="N9" s="30">
        <f>SUM(N6:N8)</f>
        <v>10000</v>
      </c>
      <c r="O9" s="30">
        <f>SUM(O6:O8)</f>
        <v>30000</v>
      </c>
    </row>
    <row r="10" spans="2:15" ht="24" customHeight="1">
      <c r="B10" s="32" t="s">
        <v>38</v>
      </c>
      <c r="J10" s="33"/>
      <c r="K10" s="33"/>
      <c r="L10" s="33"/>
      <c r="M10" s="33"/>
      <c r="N10" s="33"/>
      <c r="O10" s="34"/>
    </row>
    <row r="11" spans="2:15" s="35" customFormat="1" ht="33.75">
      <c r="B11" s="36" t="s">
        <v>13</v>
      </c>
      <c r="C11" s="36" t="s">
        <v>14</v>
      </c>
      <c r="D11" s="36" t="s">
        <v>15</v>
      </c>
      <c r="E11" s="36" t="s">
        <v>16</v>
      </c>
      <c r="F11" s="36" t="s">
        <v>17</v>
      </c>
      <c r="G11" s="23" t="s">
        <v>18</v>
      </c>
      <c r="H11" s="36" t="s">
        <v>18</v>
      </c>
      <c r="I11" s="36" t="s">
        <v>19</v>
      </c>
      <c r="J11" s="23" t="s">
        <v>20</v>
      </c>
      <c r="K11" s="23" t="s">
        <v>21</v>
      </c>
      <c r="L11" s="23" t="s">
        <v>39</v>
      </c>
      <c r="M11" s="23" t="s">
        <v>23</v>
      </c>
      <c r="N11" s="23" t="s">
        <v>24</v>
      </c>
      <c r="O11" s="23" t="s">
        <v>25</v>
      </c>
    </row>
    <row r="12" spans="2:15" ht="33" customHeight="1">
      <c r="B12" s="24" t="s">
        <v>26</v>
      </c>
      <c r="C12" s="24" t="s">
        <v>27</v>
      </c>
      <c r="D12" s="24" t="s">
        <v>28</v>
      </c>
      <c r="E12" s="24" t="s">
        <v>29</v>
      </c>
      <c r="F12" s="24" t="s">
        <v>30</v>
      </c>
      <c r="G12" s="24" t="s">
        <v>31</v>
      </c>
      <c r="H12" s="24" t="s">
        <v>31</v>
      </c>
      <c r="I12" s="24"/>
      <c r="J12" s="25">
        <v>7920</v>
      </c>
      <c r="K12" s="37">
        <f>1000*O12/L12</f>
        <v>6666666.666666667</v>
      </c>
      <c r="L12" s="38" t="s">
        <v>40</v>
      </c>
      <c r="M12" s="38" t="s">
        <v>41</v>
      </c>
      <c r="N12" s="37">
        <f>M12*K12</f>
        <v>4733.333333333334</v>
      </c>
      <c r="O12" s="28">
        <v>10000</v>
      </c>
    </row>
    <row r="13" spans="2:15" ht="33" customHeight="1">
      <c r="B13" s="24" t="s">
        <v>32</v>
      </c>
      <c r="C13" s="24" t="s">
        <v>27</v>
      </c>
      <c r="D13" s="24" t="s">
        <v>33</v>
      </c>
      <c r="E13" s="24" t="s">
        <v>29</v>
      </c>
      <c r="F13" s="24" t="s">
        <v>30</v>
      </c>
      <c r="G13" s="29" t="s">
        <v>34</v>
      </c>
      <c r="H13" s="24" t="s">
        <v>31</v>
      </c>
      <c r="I13" s="24"/>
      <c r="J13" s="25">
        <v>3001</v>
      </c>
      <c r="K13" s="37">
        <f>1000*O13/L13</f>
        <v>6666666.666666667</v>
      </c>
      <c r="L13" s="38" t="s">
        <v>40</v>
      </c>
      <c r="M13" s="38" t="s">
        <v>41</v>
      </c>
      <c r="N13" s="37">
        <f>M13*K13</f>
        <v>4733.333333333334</v>
      </c>
      <c r="O13" s="28">
        <v>10000</v>
      </c>
    </row>
    <row r="14" spans="2:15" ht="33" customHeight="1">
      <c r="B14" s="24" t="s">
        <v>35</v>
      </c>
      <c r="C14" s="24" t="s">
        <v>27</v>
      </c>
      <c r="D14" s="24" t="s">
        <v>36</v>
      </c>
      <c r="E14" s="24" t="s">
        <v>29</v>
      </c>
      <c r="F14" s="24" t="s">
        <v>30</v>
      </c>
      <c r="G14" s="24" t="s">
        <v>31</v>
      </c>
      <c r="H14" s="24" t="s">
        <v>31</v>
      </c>
      <c r="I14" s="24"/>
      <c r="J14" s="25">
        <v>7471</v>
      </c>
      <c r="K14" s="37">
        <f>1000*O14/L14</f>
        <v>6666666.666666667</v>
      </c>
      <c r="L14" s="38" t="s">
        <v>40</v>
      </c>
      <c r="M14" s="38" t="s">
        <v>41</v>
      </c>
      <c r="N14" s="37">
        <f>M14*K14</f>
        <v>4733.333333333334</v>
      </c>
      <c r="O14" s="28">
        <v>10000</v>
      </c>
    </row>
    <row r="15" spans="2:15" ht="12.75" customHeight="1">
      <c r="B15" s="42" t="s">
        <v>37</v>
      </c>
      <c r="C15" s="42"/>
      <c r="D15" s="42"/>
      <c r="E15" s="42"/>
      <c r="F15" s="42"/>
      <c r="G15" s="42"/>
      <c r="H15" s="42"/>
      <c r="I15" s="42"/>
      <c r="J15" s="30">
        <f>SUM(J12:J14)</f>
        <v>18392</v>
      </c>
      <c r="K15" s="30">
        <f>SUM(K12:K14)</f>
        <v>20000000</v>
      </c>
      <c r="L15" s="38" t="s">
        <v>40</v>
      </c>
      <c r="M15" s="27">
        <v>0.00028000000000000003</v>
      </c>
      <c r="N15" s="30">
        <f>SUM(N12:N14)</f>
        <v>14200.000000000002</v>
      </c>
      <c r="O15" s="30">
        <v>30000</v>
      </c>
    </row>
  </sheetData>
  <sheetProtection selectLockedCells="1" selectUnlockedCells="1"/>
  <mergeCells count="3">
    <mergeCell ref="B4:H4"/>
    <mergeCell ref="B9:I9"/>
    <mergeCell ref="B15:I15"/>
  </mergeCells>
  <printOptions/>
  <pageMargins left="0.30972222222222223" right="0.3701388888888889" top="0.6" bottom="0.9840277777777777" header="0.5118055555555555" footer="0.5118055555555555"/>
  <pageSetup horizontalDpi="300" verticalDpi="300" orientation="landscape" paperSize="9" scale="5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Nekto</cp:lastModifiedBy>
  <dcterms:created xsi:type="dcterms:W3CDTF">2012-05-26T13:00:16Z</dcterms:created>
  <dcterms:modified xsi:type="dcterms:W3CDTF">2012-05-26T13:00:16Z</dcterms:modified>
  <cp:category/>
  <cp:version/>
  <cp:contentType/>
  <cp:contentStatus/>
</cp:coreProperties>
</file>