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5" activeTab="0"/>
  </bookViews>
  <sheets>
    <sheet name="План" sheetId="1" r:id="rId1"/>
    <sheet name="Yandex.Direct" sheetId="2" r:id="rId2"/>
  </sheets>
  <definedNames/>
  <calcPr fullCalcOnLoad="1"/>
</workbook>
</file>

<file path=xl/sharedStrings.xml><?xml version="1.0" encoding="utf-8"?>
<sst xmlns="http://schemas.openxmlformats.org/spreadsheetml/2006/main" count="309" uniqueCount="169">
  <si>
    <t>Медиаплан для компании Unimed.org.</t>
  </si>
  <si>
    <t>Система контекстной рекламы</t>
  </si>
  <si>
    <t>Примерный бюджет, руб.</t>
  </si>
  <si>
    <t>Примерное количество переходов в месяц</t>
  </si>
  <si>
    <t>Средняя цена клика, руб.</t>
  </si>
  <si>
    <t>Итого к оплате, руб.</t>
  </si>
  <si>
    <t>Yandex.Direct</t>
  </si>
  <si>
    <t>Итого:</t>
  </si>
  <si>
    <t>Комментарии к медиаплану: Запросы были разделены на 2 группы: 1) болезни, связанные с раком (лечение, диагностика) 2) клиники Израиля, лечение в Израиле, искусственное оплодотворение, и другие методы диагностики и лечения заболеваний, не относящихся к теме «рак». 
т.к. мы будем вводить ограничение бюджета и временной таргетинг, то сможем удерживать расход в заданных рамках.
Список запросов можно будет расширить или сузить, а также скорректировать позиции размещения в соответствии с приоритетностью направлений.</t>
  </si>
  <si>
    <t>Реклама будет показываться только тогда, когда в запросе пользователя будут присутствовать указанные рекламодателем слова или словосочетания.
Предварительный список рекомендуемых ключевых фраз для показа рекламы можно посмотреть на следующих страницах данного плана.</t>
  </si>
  <si>
    <t>Имейте в виду, что реальный бюджет может отличаться от прогнозируемого, т.к. он подсчитан на основе анализа ставок конкурентов и CTR их кампаний, а эти параметры могут изменяться в процессе работы вашей рекламной кампании. Кроме этого, в прогнозе бюджета не учитываются показы объявлений на сайтах-участниках Рекламной сети и настройки временного таргетинга.</t>
  </si>
  <si>
    <t>План рекламной кампании на Яндекс.Директе</t>
  </si>
  <si>
    <t>Срок кампании 1 месяц</t>
  </si>
  <si>
    <r>
      <t>Регионы показа:</t>
    </r>
    <r>
      <rPr>
        <b/>
        <sz val="10"/>
        <color indexed="10"/>
        <rFont val="Arial"/>
        <family val="2"/>
      </rPr>
      <t xml:space="preserve">  Россия, СНГ (исключая Россию)</t>
    </r>
  </si>
  <si>
    <t>Все кроме рака</t>
  </si>
  <si>
    <t>Предложенные фразы</t>
  </si>
  <si>
    <t>Позиция</t>
  </si>
  <si>
    <t>Количество показов в месяц* (прогноз)</t>
  </si>
  <si>
    <t>Примерное количество переходов в месяц (по выбранной позиции)*</t>
  </si>
  <si>
    <t>Примерное количество переходов в месяц (по спецразмещению)*</t>
  </si>
  <si>
    <t>Примерное количество переходов в месяц (по 1-му месту)*</t>
  </si>
  <si>
    <t>Примерное количество переходов в месяц (по гарантии)*</t>
  </si>
  <si>
    <t>Прогноз CTR (по выбранной позиции)</t>
  </si>
  <si>
    <t>Прогноз CTR (по спецразмещению)</t>
  </si>
  <si>
    <t>Прогноз CTR (по 1-му месту)</t>
  </si>
  <si>
    <t>Прогноз CTR (по гарантии)</t>
  </si>
  <si>
    <t>Средняя цена клика (по выбранной позиции), у.е. **</t>
  </si>
  <si>
    <t>Примерная цена клика (по спецразмещению), у.е. **</t>
  </si>
  <si>
    <t>Примерная цена клика (по 1-му месту), у.е. **</t>
  </si>
  <si>
    <t>Примерная цена клика (по гарантии), у.е. **</t>
  </si>
  <si>
    <t>Примерный бюджет, руб. (по выбранной позиции)</t>
  </si>
  <si>
    <t>Примерный бюджет, руб. (по спецразмещению)</t>
  </si>
  <si>
    <t>Примерный бюджет, руб. (по 1-му месту)</t>
  </si>
  <si>
    <t>Примерный бюджет, руб. (по гарантии)</t>
  </si>
  <si>
    <t>"израильские клиники"</t>
  </si>
  <si>
    <t>спецразмещение</t>
  </si>
  <si>
    <t>"искусственное оплодотворение"</t>
  </si>
  <si>
    <t>гарантия</t>
  </si>
  <si>
    <t>"лечение в Израеле"</t>
  </si>
  <si>
    <t>"лечение в Израиле"</t>
  </si>
  <si>
    <r>
      <t>альтернативные методы лечения</t>
    </r>
    <r>
      <rPr>
        <sz val="8"/>
        <color indexed="8"/>
        <rFont val="Arial"/>
        <family val="2"/>
      </rPr>
      <t xml:space="preserve"> -отзывы -цены -стоимость -форум</t>
    </r>
  </si>
  <si>
    <t>бесплодие +у женщин -лечение -причины -форум</t>
  </si>
  <si>
    <t>бесплодие +у женщин лечение -отзывы</t>
  </si>
  <si>
    <t>бесплодие +у мужчин -лечение -причины -форум</t>
  </si>
  <si>
    <t>бесплодие +у мужчин лечение -отзывы</t>
  </si>
  <si>
    <t>бесплодие медицина -форум -отзывы -причины</t>
  </si>
  <si>
    <t>врачи израиль -отзывы -форум</t>
  </si>
  <si>
    <t>Гастроэнтерология +в израиле -отзывы -форум</t>
  </si>
  <si>
    <t>Гематология +в израиле -отзывы -форум</t>
  </si>
  <si>
    <t>Гинекология +в израиле -отзывы -форум</t>
  </si>
  <si>
    <t>Дерматология +в израиле -отзывы -форум</t>
  </si>
  <si>
    <t>диагностика бесплодия -народными -форум -отзывы</t>
  </si>
  <si>
    <t>женское бесплодие -лечение -причины -форум</t>
  </si>
  <si>
    <t>искусственное оплодотворение израиль -отзывы -форум</t>
  </si>
  <si>
    <t>искусственное оплодотворение стоимость</t>
  </si>
  <si>
    <t>искусственное оплодотворение цена</t>
  </si>
  <si>
    <t>искусственное оплодотворение эко -отзывы -форум</t>
  </si>
  <si>
    <t>Кардиология +в израиле -отзывы -форум</t>
  </si>
  <si>
    <t>клиника искусственного оплодотворения -отзывы -форум</t>
  </si>
  <si>
    <t>клиники лечения бесплодия -отзывы -форум</t>
  </si>
  <si>
    <t>клиники эко +в израиле -отзывы -форум</t>
  </si>
  <si>
    <t>лечебный центр израиль -отзывы -форум</t>
  </si>
  <si>
    <t>лечение женского бесплодия -отзывы -форум</t>
  </si>
  <si>
    <t>лечение израиль -отзывы -цены -стоимость -форум</t>
  </si>
  <si>
    <t>лечение мужского бесплодия +в израиле -отзывы -форум</t>
  </si>
  <si>
    <t>методы искусственного оплодотворения -отзывы -форум -народные</t>
  </si>
  <si>
    <t>методы лечения бесплодия -народные -форум -отзывы</t>
  </si>
  <si>
    <t>Неврология +в израиле -отзывы -форум</t>
  </si>
  <si>
    <t>новейшие методы лечения -отзывы -цены -стоимость -форум</t>
  </si>
  <si>
    <t>новые методы лечения -отзывы -цены -стоимость -форум</t>
  </si>
  <si>
    <t>Онкология +в израиле -отзывы -форум</t>
  </si>
  <si>
    <t>Ортопедия +в израиле -отзывы -форум</t>
  </si>
  <si>
    <t>Офтальмология +в израиле -отзывы -форум</t>
  </si>
  <si>
    <t>сколько стоит эко +в израиле -отзывы -форум</t>
  </si>
  <si>
    <t>средства бесплодие -народные -форум</t>
  </si>
  <si>
    <t>стоимость лечения израиль -форум</t>
  </si>
  <si>
    <t>стоимость эко +в израиле -форум</t>
  </si>
  <si>
    <t>Урология +в израиле -отзывы -форум</t>
  </si>
  <si>
    <t>Хирургия +в израиле -отзывы -форум -пластический</t>
  </si>
  <si>
    <t>центр бесплодия -отзывы -форум</t>
  </si>
  <si>
    <r>
      <t>ц</t>
    </r>
    <r>
      <rPr>
        <sz val="8"/>
        <color indexed="8"/>
        <rFont val="Arial"/>
        <family val="2"/>
      </rPr>
      <t>ентр искусственного оплодотворения -отзывы -форум</t>
    </r>
  </si>
  <si>
    <t>ЭКО израиль -отзывы -форум -цена -стоимость -клиника</t>
  </si>
  <si>
    <t>больницы израиля</t>
  </si>
  <si>
    <t>израильские врачи</t>
  </si>
  <si>
    <t>израильские доктора -косметика -нона</t>
  </si>
  <si>
    <t>клиники израиля</t>
  </si>
  <si>
    <t>операции в израиле</t>
  </si>
  <si>
    <t>Итого с учетом выбранных позиций***</t>
  </si>
  <si>
    <t>Рак</t>
  </si>
  <si>
    <t>"альтернативное лечение рака"</t>
  </si>
  <si>
    <t>"консультация онколога"</t>
  </si>
  <si>
    <t>"лечение рака простаты"</t>
  </si>
  <si>
    <t>"препараты для лечения рака"</t>
  </si>
  <si>
    <t>анкологические -врач -заболевание -доктор -клиника -больница -лечение</t>
  </si>
  <si>
    <t>анкология -заболевание -доктор -клиника -больница -лечение</t>
  </si>
  <si>
    <t>больница анкологическая</t>
  </si>
  <si>
    <t>больница онкологические -62 -областная -москвы -городская -московская -балашиха -детская -ярославль -клиническая -57 -адрес -ярославская -песочном -отзывы -республиканская -красногорске -отделение -санкт -петербург -каширке -казани -ростов -1 -ветеранов -уфе -белгород -регистратура -бауманской -иркутск -балашихинская -обнинская -красногорская -краснодар -киевская -платные -краевая -6 -2 -донецкая -40 -воронеже -архангельск -киев -чебоксары -екатеринбурге -челябинск -33 -4 -каширская -боровлянах -нижнем -новгороде -ижевск -киров -пенза -кировская -челябинская -лучшие -липецк -туле -иркутская -24 -россии -воронежская -литейном -самаре -кемерово -кемеровская -твери -рязань -государственные -тюмень -тверская -красноярск -луганская -волгоградская -владимире -барнаула -абакан -8 -донецке -белгородская -запорожская -самарская -оренбурге -курск -7 -березовой -спб -орловская -харьков -казанская -волгограде -орле -витебская -энгельс -новосибирске -калужская -кузьмолово -обнинске -омске -запорожье -симферополе -ставропольская -краснодарская -липецкая -герцена -ростовская -новосибирская -архангельская</t>
  </si>
  <si>
    <t>1-ое место</t>
  </si>
  <si>
    <t>больница онкология -семашко -нижний -новгород -1 -минск -33 -отзывы -40 -москва -областная -62</t>
  </si>
  <si>
    <t>больница рак</t>
  </si>
  <si>
    <t>больница раковая</t>
  </si>
  <si>
    <t>врачи онкологические -центр -каширке -главный -диспансера</t>
  </si>
  <si>
    <t>врачи онкология -главный</t>
  </si>
  <si>
    <t>врачи рак</t>
  </si>
  <si>
    <t>врачи раковые</t>
  </si>
  <si>
    <t>доктор онкологические -хаус</t>
  </si>
  <si>
    <t>доктор онкология -хаус</t>
  </si>
  <si>
    <t>доктор рак -хаус</t>
  </si>
  <si>
    <t>доктор раковые -хаус</t>
  </si>
  <si>
    <t>заболевания анкологические</t>
  </si>
  <si>
    <t>заболевания онкологические -терминальная -стадия -смертность -настрои -сытина -помощь -детям -исцеляющие -статистика -россии -рост -мысли -выявление -диета -лечение -чистотелом -проблема -вещества -способствующие -возникновению -питание -причины -признаки</t>
  </si>
  <si>
    <t>заболевания онкология</t>
  </si>
  <si>
    <t>заболевания раковые -болотов -питание -стадии -возникновение -статистика</t>
  </si>
  <si>
    <t>клиника анкологические</t>
  </si>
  <si>
    <t>клиника онкологические -москвы -петербурга -каширке -германии -ветеринарная -россии -киева -лучшие -детская -песочной -блохина -спб -московская -ростов -герцена -санкт -областная -профилактики -заболеваний -уфа -челябинск -г -украины -донецкая -обнинске -отзывы -екатеринбург -балашихе -казани -самаре -самарская -новосибирске -донецка -королеве -тюмень -лисод -ростовская</t>
  </si>
  <si>
    <t>клиника онкология</t>
  </si>
  <si>
    <t>клиника рак</t>
  </si>
  <si>
    <t>клиника раковая</t>
  </si>
  <si>
    <t>лечение онкологии +в израиле -отзывы -цены -стоимость -форум</t>
  </si>
  <si>
    <t>лечение онкологические -народными -средствами -травами -москве -чистотелом -заболеваний</t>
  </si>
  <si>
    <t>лечение онкология -методы -народное -средствами -москве -квота -германии -грибами -молочной -железы -петербург -шевченко -чистотелом -стандарты -асд -керосином -новейшие -болиголовом -препараты -китае -мухомором -способы -соками -2 -кибер -нож -бесплатное -нетрадиционные -ядами -прополисом -израиле -цены -лазером -кошек -корее -глиной</t>
  </si>
  <si>
    <t>лечение плоскоклеточный рак -болиголов -народное -шевченко -форум -отзывы</t>
  </si>
  <si>
    <t>лечение рак 1 стадии -болиголов -народное -шевченко -форум -отзывы</t>
  </si>
  <si>
    <t>лечение рак 2 стадии -болиголов -народное -шевченко -форум -отзывы</t>
  </si>
  <si>
    <t>лечение рак 3 стадии -болиголов -народное -шевченко -форум -отзывы</t>
  </si>
  <si>
    <t>лечение рак 4 стадии -болиголов -народное -шевченко -форум -отзывы</t>
  </si>
  <si>
    <t>лечение рак второй стадии -болиголов -народное -шевченко -форум -отзывы</t>
  </si>
  <si>
    <t>лечение рак кишечника</t>
  </si>
  <si>
    <t>лечение рак кишки</t>
  </si>
  <si>
    <t>лечение рак кожи</t>
  </si>
  <si>
    <t>лечение рак костей</t>
  </si>
  <si>
    <t>лечение рак крови</t>
  </si>
  <si>
    <t>лечение рак легких -болиголов -народное -шевченко -форум -отзывы</t>
  </si>
  <si>
    <t>лечение рак матки</t>
  </si>
  <si>
    <t>лечение рак мозга</t>
  </si>
  <si>
    <t>лечение рак молочной</t>
  </si>
  <si>
    <t>лечение рак мочевого -болиголов -народное -шевченко -форум -отзывы</t>
  </si>
  <si>
    <t>лечение рак первой стадии -болиголов -народное -шевченко -форум -отзывы</t>
  </si>
  <si>
    <t>лечение рак печени</t>
  </si>
  <si>
    <t>лечение рак пищевода</t>
  </si>
  <si>
    <t>лечение рак поджелудочной</t>
  </si>
  <si>
    <t>лечение рак почки</t>
  </si>
  <si>
    <t>лечение рак предстательной</t>
  </si>
  <si>
    <t>лечение рак простаты -болиголов -народное -шевченко -форум -отзывы</t>
  </si>
  <si>
    <t>лечение рак прямой кишки</t>
  </si>
  <si>
    <t>лечение рак сигмовидной кишки -болиголов -народное -шевченко -форум -отзывы</t>
  </si>
  <si>
    <t>лечение рак третьей стадии</t>
  </si>
  <si>
    <t>лечение рак четвертой стадии -болиголов -народное -шевченко -форум -отзывы</t>
  </si>
  <si>
    <t>лечение рак шейки матки</t>
  </si>
  <si>
    <t>лечение рак щитовидной железы</t>
  </si>
  <si>
    <t>лечение рак языка -болиголов -народное -шевченко -форум -отзывы</t>
  </si>
  <si>
    <t>лечение рак яичников</t>
  </si>
  <si>
    <t>лечение рака после операции -отзывы -форум -народные</t>
  </si>
  <si>
    <t>лечение раковые</t>
  </si>
  <si>
    <t>лечение черного рака -отзывы -форум -народные</t>
  </si>
  <si>
    <t>лучевая терапия +в лечении рака -болиголов -народное -шевченко -форум -отзывы</t>
  </si>
  <si>
    <t>новейшие методы лечения рака -отзывы -цены -стоимость -форум</t>
  </si>
  <si>
    <t>врач лечащий рак</t>
  </si>
  <si>
    <t>где лечат рак</t>
  </si>
  <si>
    <t>где лучше лечить рак</t>
  </si>
  <si>
    <t>лечение болезни рак</t>
  </si>
  <si>
    <t>онколог израиль -отзывы -форум</t>
  </si>
  <si>
    <t xml:space="preserve">       Средние цены за клик указаны по состоянию на 26.12.2011 и могут быть изменены без предварительного уведомления.</t>
  </si>
  <si>
    <t>*      Число показов и переходов указано по данным за предыдущий месяц.</t>
  </si>
  <si>
    <t>**     1 у.е. = 30 руб.</t>
  </si>
  <si>
    <t>***    Имейте в виду, что реальный бюджет может отличаться от прогнозируемого, т.к. он подсчитан на основе анализа ставок конкурентов и CTR их кампаний, а эти параметры могут изменяться в процессе работы вашей рекламной кампании. Кроме этого, в прогнозе бюджета не учитываются показы объявлений на сайтах-участниках Рекламной сети Яндекса и настройки временного таргетинга.</t>
  </si>
  <si>
    <t xml:space="preserve">       Реклама по слову (или словосочетанию) будет показываться во всех и только в тех случаях, когда в запросе присутствует это слово (или словосочетание). Так, реклама по слову "мебель" будет показана и тому, кто спросил "мебель", и тому, кто спросил "каталог мебели".</t>
  </si>
  <si>
    <t xml:space="preserve">       "Минус-слова" используются для дополнительного уточнения слов (словосочетаний). Так, реклама по условию "шкаф -жарочный" будет показана по запросам "продажа шкафов", "шкаф-купе", но не будет показана по запросу "жарочный шкаф".</t>
  </si>
  <si>
    <t xml:space="preserve">       В случае, если цена за клик окажется недостаточной для входа в гарантированные показы, реальное количество показов и бюджет по соответствующим словам (словосочетаниям) может оказаться существенно меньше прогнозируемого.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</si>
</sst>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"/>
      <family val="2"/>
    </font>
    <font>
      <sz val="20"/>
      <color indexed="55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9"/>
      <color indexed="54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54"/>
      <name val="Tahoma"/>
      <family val="2"/>
    </font>
    <font>
      <b/>
      <sz val="10"/>
      <color indexed="54"/>
      <name val="Tahoma"/>
      <family val="2"/>
    </font>
    <font>
      <b/>
      <sz val="11"/>
      <color indexed="54"/>
      <name val="Arial"/>
      <family val="2"/>
    </font>
    <font>
      <sz val="8"/>
      <color indexed="5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b/>
      <sz val="8"/>
      <color indexed="5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0"/>
      <color indexed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 indent="1"/>
    </xf>
    <xf numFmtId="4" fontId="8" fillId="33" borderId="10" xfId="0" applyNumberFormat="1" applyFont="1" applyFill="1" applyBorder="1" applyAlignment="1">
      <alignment horizontal="left" vertical="center" indent="1"/>
    </xf>
    <xf numFmtId="3" fontId="8" fillId="33" borderId="10" xfId="0" applyNumberFormat="1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center" indent="1"/>
    </xf>
    <xf numFmtId="4" fontId="9" fillId="33" borderId="10" xfId="0" applyNumberFormat="1" applyFont="1" applyFill="1" applyBorder="1" applyAlignment="1">
      <alignment horizontal="left" vertical="center" indent="1"/>
    </xf>
    <xf numFmtId="3" fontId="9" fillId="33" borderId="10" xfId="0" applyNumberFormat="1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horizontal="left" vertical="center" indent="1"/>
    </xf>
    <xf numFmtId="4" fontId="9" fillId="33" borderId="0" xfId="0" applyNumberFormat="1" applyFont="1" applyFill="1" applyBorder="1" applyAlignment="1">
      <alignment horizontal="left" vertical="center" indent="1"/>
    </xf>
    <xf numFmtId="3" fontId="9" fillId="33" borderId="0" xfId="0" applyNumberFormat="1" applyFont="1" applyFill="1" applyBorder="1" applyAlignment="1">
      <alignment horizontal="left" vertical="center" indent="1"/>
    </xf>
    <xf numFmtId="0" fontId="12" fillId="33" borderId="0" xfId="0" applyFont="1" applyFill="1" applyAlignment="1">
      <alignment vertical="top" wrapText="1"/>
    </xf>
    <xf numFmtId="0" fontId="16" fillId="33" borderId="0" xfId="0" applyFont="1" applyFill="1" applyBorder="1" applyAlignment="1">
      <alignment wrapText="1"/>
    </xf>
    <xf numFmtId="0" fontId="17" fillId="35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36" borderId="11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4F0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A5D67"/>
      <rgbColor rgb="0092A8B4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</xdr:row>
      <xdr:rowOff>28575</xdr:rowOff>
    </xdr:from>
    <xdr:to>
      <xdr:col>1</xdr:col>
      <xdr:colOff>200025</xdr:colOff>
      <xdr:row>5</xdr:row>
      <xdr:rowOff>228600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526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5</xdr:row>
      <xdr:rowOff>276225</xdr:rowOff>
    </xdr:from>
    <xdr:to>
      <xdr:col>1</xdr:col>
      <xdr:colOff>180975</xdr:colOff>
      <xdr:row>6</xdr:row>
      <xdr:rowOff>200025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0027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47625</xdr:rowOff>
    </xdr:from>
    <xdr:to>
      <xdr:col>2</xdr:col>
      <xdr:colOff>1552575</xdr:colOff>
      <xdr:row>1</xdr:row>
      <xdr:rowOff>485775</xdr:rowOff>
    </xdr:to>
    <xdr:pic>
      <xdr:nvPicPr>
        <xdr:cNvPr id="3" name="Рисунок 3" descr="colorne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7625"/>
          <a:ext cx="2019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180975</xdr:rowOff>
    </xdr:from>
    <xdr:to>
      <xdr:col>0</xdr:col>
      <xdr:colOff>285750</xdr:colOff>
      <xdr:row>2</xdr:row>
      <xdr:rowOff>390525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858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1800225</xdr:colOff>
      <xdr:row>1</xdr:row>
      <xdr:rowOff>514350</xdr:rowOff>
    </xdr:to>
    <xdr:pic>
      <xdr:nvPicPr>
        <xdr:cNvPr id="2" name="Рисунок 3" descr="colorne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5725"/>
          <a:ext cx="2009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U12"/>
  <sheetViews>
    <sheetView tabSelected="1" zoomScalePageLayoutView="0" workbookViewId="0" topLeftCell="A4">
      <pane ySplit="1" topLeftCell="A1" activePane="bottomLeft" state="split"/>
      <selection pane="topLeft" activeCell="E6" sqref="E6"/>
      <selection pane="bottomLeft" activeCell="G7" sqref="G7"/>
    </sheetView>
  </sheetViews>
  <sheetFormatPr defaultColWidth="9.140625" defaultRowHeight="21.75" customHeight="1"/>
  <cols>
    <col min="1" max="1" width="5.140625" style="1" customWidth="1"/>
    <col min="2" max="2" width="4.28125" style="1" customWidth="1"/>
    <col min="3" max="3" width="32.140625" style="1" customWidth="1"/>
    <col min="4" max="4" width="22.7109375" style="1" customWidth="1"/>
    <col min="5" max="5" width="24.8515625" style="1" customWidth="1"/>
    <col min="6" max="6" width="16.00390625" style="1" customWidth="1"/>
    <col min="7" max="7" width="26.57421875" style="1" customWidth="1"/>
    <col min="8" max="8" width="17.7109375" style="1" customWidth="1"/>
    <col min="9" max="9" width="20.7109375" style="1" customWidth="1"/>
    <col min="10" max="16384" width="9.140625" style="1" customWidth="1"/>
  </cols>
  <sheetData>
    <row r="1" spans="2:255" s="2" customFormat="1" ht="13.5" customHeight="1">
      <c r="B1" s="1"/>
      <c r="C1" s="1"/>
      <c r="D1" s="1"/>
      <c r="E1" s="1"/>
      <c r="F1" s="1"/>
      <c r="G1" s="1"/>
      <c r="H1" s="1"/>
      <c r="I1" s="1"/>
      <c r="K1" s="3"/>
      <c r="M1" s="3"/>
      <c r="O1" s="3"/>
      <c r="Q1" s="3"/>
      <c r="S1" s="3"/>
      <c r="U1" s="3"/>
      <c r="W1" s="3"/>
      <c r="Y1" s="3"/>
      <c r="AA1" s="3"/>
      <c r="AC1" s="3"/>
      <c r="AE1" s="3"/>
      <c r="AG1" s="3"/>
      <c r="AI1" s="3"/>
      <c r="AK1" s="3"/>
      <c r="AM1" s="3"/>
      <c r="AO1" s="3"/>
      <c r="AQ1" s="3"/>
      <c r="AS1" s="3"/>
      <c r="AU1" s="3"/>
      <c r="AW1" s="3"/>
      <c r="AY1" s="3"/>
      <c r="BA1" s="3"/>
      <c r="BC1" s="3"/>
      <c r="BE1" s="3"/>
      <c r="BG1" s="3"/>
      <c r="BI1" s="3"/>
      <c r="BK1" s="3"/>
      <c r="BM1" s="3"/>
      <c r="BO1" s="3"/>
      <c r="BQ1" s="3"/>
      <c r="BS1" s="3"/>
      <c r="BU1" s="3"/>
      <c r="BW1" s="3"/>
      <c r="BY1" s="3"/>
      <c r="CA1" s="3"/>
      <c r="CC1" s="3"/>
      <c r="CE1" s="3"/>
      <c r="CG1" s="3"/>
      <c r="CI1" s="3"/>
      <c r="CK1" s="3"/>
      <c r="CM1" s="3"/>
      <c r="CO1" s="3"/>
      <c r="CQ1" s="3"/>
      <c r="CS1" s="3"/>
      <c r="CU1" s="3"/>
      <c r="CW1" s="3"/>
      <c r="CY1" s="3"/>
      <c r="DA1" s="3"/>
      <c r="DC1" s="3"/>
      <c r="DE1" s="3"/>
      <c r="DG1" s="3"/>
      <c r="DI1" s="3"/>
      <c r="DK1" s="3"/>
      <c r="DM1" s="3"/>
      <c r="DO1" s="3"/>
      <c r="DQ1" s="3"/>
      <c r="DS1" s="3"/>
      <c r="DU1" s="3"/>
      <c r="DW1" s="3"/>
      <c r="DY1" s="3"/>
      <c r="EA1" s="3"/>
      <c r="EC1" s="3"/>
      <c r="EE1" s="3"/>
      <c r="EG1" s="3"/>
      <c r="EI1" s="3"/>
      <c r="EK1" s="3"/>
      <c r="EM1" s="3"/>
      <c r="EO1" s="3"/>
      <c r="EQ1" s="3"/>
      <c r="ES1" s="3"/>
      <c r="EU1" s="3"/>
      <c r="EW1" s="3"/>
      <c r="EY1" s="3"/>
      <c r="FA1" s="3"/>
      <c r="FC1" s="3"/>
      <c r="FE1" s="3"/>
      <c r="FG1" s="3"/>
      <c r="FI1" s="3"/>
      <c r="FK1" s="3"/>
      <c r="FM1" s="3"/>
      <c r="FO1" s="3"/>
      <c r="FQ1" s="3"/>
      <c r="FS1" s="3"/>
      <c r="FU1" s="3"/>
      <c r="FW1" s="3"/>
      <c r="FY1" s="3"/>
      <c r="GA1" s="3"/>
      <c r="GC1" s="3"/>
      <c r="GE1" s="3"/>
      <c r="GG1" s="3"/>
      <c r="GI1" s="3"/>
      <c r="GK1" s="3"/>
      <c r="GM1" s="3"/>
      <c r="GO1" s="3"/>
      <c r="GQ1" s="3"/>
      <c r="GS1" s="3"/>
      <c r="GU1" s="3"/>
      <c r="GW1" s="3"/>
      <c r="GY1" s="3"/>
      <c r="HA1" s="3"/>
      <c r="HC1" s="3"/>
      <c r="HE1" s="3"/>
      <c r="HG1" s="3"/>
      <c r="HI1" s="3"/>
      <c r="HK1" s="3"/>
      <c r="HM1" s="3"/>
      <c r="HO1" s="3"/>
      <c r="HQ1" s="3"/>
      <c r="HS1" s="3"/>
      <c r="HU1" s="3"/>
      <c r="HW1" s="3"/>
      <c r="HY1" s="3"/>
      <c r="IA1" s="3"/>
      <c r="IC1" s="3"/>
      <c r="IE1" s="3"/>
      <c r="IG1" s="3"/>
      <c r="II1" s="3"/>
      <c r="IK1" s="3"/>
      <c r="IM1" s="3"/>
      <c r="IO1" s="3"/>
      <c r="IQ1" s="3"/>
      <c r="IS1" s="3"/>
      <c r="IU1" s="3"/>
    </row>
    <row r="2" spans="2:255" s="2" customFormat="1" ht="42" customHeight="1">
      <c r="B2" s="1"/>
      <c r="C2" s="1"/>
      <c r="D2" s="1"/>
      <c r="E2" s="1"/>
      <c r="F2" s="1"/>
      <c r="G2" s="1"/>
      <c r="H2" s="1"/>
      <c r="I2" s="1"/>
      <c r="K2" s="3"/>
      <c r="M2" s="3"/>
      <c r="O2" s="3"/>
      <c r="Q2" s="3"/>
      <c r="S2" s="3"/>
      <c r="U2" s="3"/>
      <c r="W2" s="3"/>
      <c r="Y2" s="3"/>
      <c r="AA2" s="3"/>
      <c r="AC2" s="3"/>
      <c r="AE2" s="3"/>
      <c r="AG2" s="3"/>
      <c r="AI2" s="3"/>
      <c r="AK2" s="3"/>
      <c r="AM2" s="3"/>
      <c r="AO2" s="3"/>
      <c r="AQ2" s="3"/>
      <c r="AS2" s="3"/>
      <c r="AU2" s="3"/>
      <c r="AW2" s="3"/>
      <c r="AY2" s="3"/>
      <c r="BA2" s="3"/>
      <c r="BC2" s="3"/>
      <c r="BE2" s="3"/>
      <c r="BG2" s="3"/>
      <c r="BI2" s="3"/>
      <c r="BK2" s="3"/>
      <c r="BM2" s="3"/>
      <c r="BO2" s="3"/>
      <c r="BQ2" s="3"/>
      <c r="BS2" s="3"/>
      <c r="BU2" s="3"/>
      <c r="BW2" s="3"/>
      <c r="BY2" s="3"/>
      <c r="CA2" s="3"/>
      <c r="CC2" s="3"/>
      <c r="CE2" s="3"/>
      <c r="CG2" s="3"/>
      <c r="CI2" s="3"/>
      <c r="CK2" s="3"/>
      <c r="CM2" s="3"/>
      <c r="CO2" s="3"/>
      <c r="CQ2" s="3"/>
      <c r="CS2" s="3"/>
      <c r="CU2" s="3"/>
      <c r="CW2" s="3"/>
      <c r="CY2" s="3"/>
      <c r="DA2" s="3"/>
      <c r="DC2" s="3"/>
      <c r="DE2" s="3"/>
      <c r="DG2" s="3"/>
      <c r="DI2" s="3"/>
      <c r="DK2" s="3"/>
      <c r="DM2" s="3"/>
      <c r="DO2" s="3"/>
      <c r="DQ2" s="3"/>
      <c r="DS2" s="3"/>
      <c r="DU2" s="3"/>
      <c r="DW2" s="3"/>
      <c r="DY2" s="3"/>
      <c r="EA2" s="3"/>
      <c r="EC2" s="3"/>
      <c r="EE2" s="3"/>
      <c r="EG2" s="3"/>
      <c r="EI2" s="3"/>
      <c r="EK2" s="3"/>
      <c r="EM2" s="3"/>
      <c r="EO2" s="3"/>
      <c r="EQ2" s="3"/>
      <c r="ES2" s="3"/>
      <c r="EU2" s="3"/>
      <c r="EW2" s="3"/>
      <c r="EY2" s="3"/>
      <c r="FA2" s="3"/>
      <c r="FC2" s="3"/>
      <c r="FE2" s="3"/>
      <c r="FG2" s="3"/>
      <c r="FI2" s="3"/>
      <c r="FK2" s="3"/>
      <c r="FM2" s="3"/>
      <c r="FO2" s="3"/>
      <c r="FQ2" s="3"/>
      <c r="FS2" s="3"/>
      <c r="FU2" s="3"/>
      <c r="FW2" s="3"/>
      <c r="FY2" s="3"/>
      <c r="GA2" s="3"/>
      <c r="GC2" s="3"/>
      <c r="GE2" s="3"/>
      <c r="GG2" s="3"/>
      <c r="GI2" s="3"/>
      <c r="GK2" s="3"/>
      <c r="GM2" s="3"/>
      <c r="GO2" s="3"/>
      <c r="GQ2" s="3"/>
      <c r="GS2" s="3"/>
      <c r="GU2" s="3"/>
      <c r="GW2" s="3"/>
      <c r="GY2" s="3"/>
      <c r="HA2" s="3"/>
      <c r="HC2" s="3"/>
      <c r="HE2" s="3"/>
      <c r="HG2" s="3"/>
      <c r="HI2" s="3"/>
      <c r="HK2" s="3"/>
      <c r="HM2" s="3"/>
      <c r="HO2" s="3"/>
      <c r="HQ2" s="3"/>
      <c r="HS2" s="3"/>
      <c r="HU2" s="3"/>
      <c r="HW2" s="3"/>
      <c r="HY2" s="3"/>
      <c r="IA2" s="3"/>
      <c r="IC2" s="3"/>
      <c r="IE2" s="3"/>
      <c r="IG2" s="3"/>
      <c r="II2" s="3"/>
      <c r="IK2" s="3"/>
      <c r="IM2" s="3"/>
      <c r="IO2" s="3"/>
      <c r="IQ2" s="3"/>
      <c r="IS2" s="3"/>
      <c r="IU2" s="3"/>
    </row>
    <row r="3" spans="2:255" s="2" customFormat="1" ht="33.75" customHeight="1">
      <c r="B3" s="38" t="s">
        <v>0</v>
      </c>
      <c r="C3" s="38"/>
      <c r="D3" s="38"/>
      <c r="E3" s="38"/>
      <c r="F3" s="38"/>
      <c r="G3" s="38"/>
      <c r="H3" s="38"/>
      <c r="I3" s="38"/>
      <c r="K3" s="3"/>
      <c r="M3" s="3"/>
      <c r="O3" s="3"/>
      <c r="Q3" s="3"/>
      <c r="S3" s="3"/>
      <c r="U3" s="3"/>
      <c r="W3" s="3"/>
      <c r="Y3" s="3"/>
      <c r="AA3" s="3"/>
      <c r="AC3" s="3"/>
      <c r="AE3" s="3"/>
      <c r="AG3" s="3"/>
      <c r="AI3" s="3"/>
      <c r="AK3" s="3"/>
      <c r="AM3" s="3"/>
      <c r="AO3" s="3"/>
      <c r="AQ3" s="3"/>
      <c r="AS3" s="3"/>
      <c r="AU3" s="3"/>
      <c r="AW3" s="3"/>
      <c r="AY3" s="3"/>
      <c r="BA3" s="3"/>
      <c r="BC3" s="3"/>
      <c r="BE3" s="3"/>
      <c r="BG3" s="3"/>
      <c r="BI3" s="3"/>
      <c r="BK3" s="3"/>
      <c r="BM3" s="3"/>
      <c r="BO3" s="3"/>
      <c r="BQ3" s="3"/>
      <c r="BS3" s="3"/>
      <c r="BU3" s="3"/>
      <c r="BW3" s="3"/>
      <c r="BY3" s="3"/>
      <c r="CA3" s="3"/>
      <c r="CC3" s="3"/>
      <c r="CE3" s="3"/>
      <c r="CG3" s="3"/>
      <c r="CI3" s="3"/>
      <c r="CK3" s="3"/>
      <c r="CM3" s="3"/>
      <c r="CO3" s="3"/>
      <c r="CQ3" s="3"/>
      <c r="CS3" s="3"/>
      <c r="CU3" s="3"/>
      <c r="CW3" s="3"/>
      <c r="CY3" s="3"/>
      <c r="DA3" s="3"/>
      <c r="DC3" s="3"/>
      <c r="DE3" s="3"/>
      <c r="DG3" s="3"/>
      <c r="DI3" s="3"/>
      <c r="DK3" s="3"/>
      <c r="DM3" s="3"/>
      <c r="DO3" s="3"/>
      <c r="DQ3" s="3"/>
      <c r="DS3" s="3"/>
      <c r="DU3" s="3"/>
      <c r="DW3" s="3"/>
      <c r="DY3" s="3"/>
      <c r="EA3" s="3"/>
      <c r="EC3" s="3"/>
      <c r="EE3" s="3"/>
      <c r="EG3" s="3"/>
      <c r="EI3" s="3"/>
      <c r="EK3" s="3"/>
      <c r="EM3" s="3"/>
      <c r="EO3" s="3"/>
      <c r="EQ3" s="3"/>
      <c r="ES3" s="3"/>
      <c r="EU3" s="3"/>
      <c r="EW3" s="3"/>
      <c r="EY3" s="3"/>
      <c r="FA3" s="3"/>
      <c r="FC3" s="3"/>
      <c r="FE3" s="3"/>
      <c r="FG3" s="3"/>
      <c r="FI3" s="3"/>
      <c r="FK3" s="3"/>
      <c r="FM3" s="3"/>
      <c r="FO3" s="3"/>
      <c r="FQ3" s="3"/>
      <c r="FS3" s="3"/>
      <c r="FU3" s="3"/>
      <c r="FW3" s="3"/>
      <c r="FY3" s="3"/>
      <c r="GA3" s="3"/>
      <c r="GC3" s="3"/>
      <c r="GE3" s="3"/>
      <c r="GG3" s="3"/>
      <c r="GI3" s="3"/>
      <c r="GK3" s="3"/>
      <c r="GM3" s="3"/>
      <c r="GO3" s="3"/>
      <c r="GQ3" s="3"/>
      <c r="GS3" s="3"/>
      <c r="GU3" s="3"/>
      <c r="GW3" s="3"/>
      <c r="GY3" s="3"/>
      <c r="HA3" s="3"/>
      <c r="HC3" s="3"/>
      <c r="HE3" s="3"/>
      <c r="HG3" s="3"/>
      <c r="HI3" s="3"/>
      <c r="HK3" s="3"/>
      <c r="HM3" s="3"/>
      <c r="HO3" s="3"/>
      <c r="HQ3" s="3"/>
      <c r="HS3" s="3"/>
      <c r="HU3" s="3"/>
      <c r="HW3" s="3"/>
      <c r="HY3" s="3"/>
      <c r="IA3" s="3"/>
      <c r="IC3" s="3"/>
      <c r="IE3" s="3"/>
      <c r="IG3" s="3"/>
      <c r="II3" s="3"/>
      <c r="IK3" s="3"/>
      <c r="IM3" s="3"/>
      <c r="IO3" s="3"/>
      <c r="IQ3" s="3"/>
      <c r="IS3" s="3"/>
      <c r="IU3" s="3"/>
    </row>
    <row r="4" spans="3:255" s="2" customFormat="1" ht="7.5" customHeight="1">
      <c r="C4" s="4"/>
      <c r="D4" s="5"/>
      <c r="E4" s="3"/>
      <c r="G4" s="3"/>
      <c r="I4" s="3"/>
      <c r="K4" s="3"/>
      <c r="M4" s="3"/>
      <c r="O4" s="3"/>
      <c r="Q4" s="3"/>
      <c r="S4" s="3"/>
      <c r="U4" s="3"/>
      <c r="W4" s="3"/>
      <c r="Y4" s="3"/>
      <c r="AA4" s="3"/>
      <c r="AC4" s="3"/>
      <c r="AE4" s="3"/>
      <c r="AG4" s="3"/>
      <c r="AI4" s="3"/>
      <c r="AK4" s="3"/>
      <c r="AM4" s="3"/>
      <c r="AO4" s="3"/>
      <c r="AQ4" s="3"/>
      <c r="AS4" s="3"/>
      <c r="AU4" s="3"/>
      <c r="AW4" s="3"/>
      <c r="AY4" s="3"/>
      <c r="BA4" s="3"/>
      <c r="BC4" s="3"/>
      <c r="BE4" s="3"/>
      <c r="BG4" s="3"/>
      <c r="BI4" s="3"/>
      <c r="BK4" s="3"/>
      <c r="BM4" s="3"/>
      <c r="BO4" s="3"/>
      <c r="BQ4" s="3"/>
      <c r="BS4" s="3"/>
      <c r="BU4" s="3"/>
      <c r="BW4" s="3"/>
      <c r="BY4" s="3"/>
      <c r="CA4" s="3"/>
      <c r="CC4" s="3"/>
      <c r="CE4" s="3"/>
      <c r="CG4" s="3"/>
      <c r="CI4" s="3"/>
      <c r="CK4" s="3"/>
      <c r="CM4" s="3"/>
      <c r="CO4" s="3"/>
      <c r="CQ4" s="3"/>
      <c r="CS4" s="3"/>
      <c r="CU4" s="3"/>
      <c r="CW4" s="3"/>
      <c r="CY4" s="3"/>
      <c r="DA4" s="3"/>
      <c r="DC4" s="3"/>
      <c r="DE4" s="3"/>
      <c r="DG4" s="3"/>
      <c r="DI4" s="3"/>
      <c r="DK4" s="3"/>
      <c r="DM4" s="3"/>
      <c r="DO4" s="3"/>
      <c r="DQ4" s="3"/>
      <c r="DS4" s="3"/>
      <c r="DU4" s="3"/>
      <c r="DW4" s="3"/>
      <c r="DY4" s="3"/>
      <c r="EA4" s="3"/>
      <c r="EC4" s="3"/>
      <c r="EE4" s="3"/>
      <c r="EG4" s="3"/>
      <c r="EI4" s="3"/>
      <c r="EK4" s="3"/>
      <c r="EM4" s="3"/>
      <c r="EO4" s="3"/>
      <c r="EQ4" s="3"/>
      <c r="ES4" s="3"/>
      <c r="EU4" s="3"/>
      <c r="EW4" s="3"/>
      <c r="EY4" s="3"/>
      <c r="FA4" s="3"/>
      <c r="FC4" s="3"/>
      <c r="FE4" s="3"/>
      <c r="FG4" s="3"/>
      <c r="FI4" s="3"/>
      <c r="FK4" s="3"/>
      <c r="FM4" s="3"/>
      <c r="FO4" s="3"/>
      <c r="FQ4" s="3"/>
      <c r="FS4" s="3"/>
      <c r="FU4" s="3"/>
      <c r="FW4" s="3"/>
      <c r="FY4" s="3"/>
      <c r="GA4" s="3"/>
      <c r="GC4" s="3"/>
      <c r="GE4" s="3"/>
      <c r="GG4" s="3"/>
      <c r="GI4" s="3"/>
      <c r="GK4" s="3"/>
      <c r="GM4" s="3"/>
      <c r="GO4" s="3"/>
      <c r="GQ4" s="3"/>
      <c r="GS4" s="3"/>
      <c r="GU4" s="3"/>
      <c r="GW4" s="3"/>
      <c r="GY4" s="3"/>
      <c r="HA4" s="3"/>
      <c r="HC4" s="3"/>
      <c r="HE4" s="3"/>
      <c r="HG4" s="3"/>
      <c r="HI4" s="3"/>
      <c r="HK4" s="3"/>
      <c r="HM4" s="3"/>
      <c r="HO4" s="3"/>
      <c r="HQ4" s="3"/>
      <c r="HS4" s="3"/>
      <c r="HU4" s="3"/>
      <c r="HW4" s="3"/>
      <c r="HY4" s="3"/>
      <c r="IA4" s="3"/>
      <c r="IC4" s="3"/>
      <c r="IE4" s="3"/>
      <c r="IG4" s="3"/>
      <c r="II4" s="3"/>
      <c r="IK4" s="3"/>
      <c r="IM4" s="3"/>
      <c r="IO4" s="3"/>
      <c r="IQ4" s="3"/>
      <c r="IS4" s="3"/>
      <c r="IU4" s="3"/>
    </row>
    <row r="5" spans="2:8" s="6" customFormat="1" ht="54.75" customHeight="1">
      <c r="B5" s="7"/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9"/>
    </row>
    <row r="6" spans="2:8" s="10" customFormat="1" ht="21.75" customHeight="1">
      <c r="B6" s="11"/>
      <c r="C6" s="12" t="s">
        <v>6</v>
      </c>
      <c r="D6" s="13">
        <f>'Yandex.Direct'!Q136+'Yandex.Direct'!Q61</f>
        <v>30835.800000000003</v>
      </c>
      <c r="E6" s="14">
        <f>'Yandex.Direct'!E61+'Yandex.Direct'!E136</f>
        <v>1045</v>
      </c>
      <c r="F6" s="14">
        <f>D6/E6</f>
        <v>29.50794258373206</v>
      </c>
      <c r="G6" s="13">
        <f>D6</f>
        <v>30835.800000000003</v>
      </c>
      <c r="H6" s="15"/>
    </row>
    <row r="7" spans="2:8" s="10" customFormat="1" ht="21.75" customHeight="1">
      <c r="B7" s="11"/>
      <c r="C7" s="16" t="s">
        <v>7</v>
      </c>
      <c r="D7" s="17">
        <f>SUM(D6:D6)</f>
        <v>30835.800000000003</v>
      </c>
      <c r="E7" s="18">
        <f>SUM(E6:E6)</f>
        <v>1045</v>
      </c>
      <c r="F7" s="18">
        <f>D7/E7</f>
        <v>29.50794258373206</v>
      </c>
      <c r="G7" s="17">
        <f>SUM(G6:G6)</f>
        <v>30835.800000000003</v>
      </c>
      <c r="H7" s="15"/>
    </row>
    <row r="8" spans="2:10" s="10" customFormat="1" ht="21.75" customHeight="1">
      <c r="B8" s="11"/>
      <c r="C8" s="19"/>
      <c r="D8" s="20"/>
      <c r="E8" s="21"/>
      <c r="F8" s="21"/>
      <c r="G8" s="20"/>
      <c r="H8" s="20"/>
      <c r="I8" s="20"/>
      <c r="J8" s="15"/>
    </row>
    <row r="9" spans="2:10" s="10" customFormat="1" ht="112.5" customHeight="1">
      <c r="B9" s="39" t="s">
        <v>8</v>
      </c>
      <c r="C9" s="39"/>
      <c r="D9" s="39"/>
      <c r="E9" s="39"/>
      <c r="F9" s="39"/>
      <c r="G9" s="39"/>
      <c r="H9" s="39"/>
      <c r="I9" s="39"/>
      <c r="J9" s="15"/>
    </row>
    <row r="10" spans="3:255" s="2" customFormat="1" ht="21.75" customHeight="1">
      <c r="C10" s="4"/>
      <c r="D10" s="5"/>
      <c r="E10" s="3"/>
      <c r="G10" s="3"/>
      <c r="I10" s="3"/>
      <c r="K10" s="3"/>
      <c r="M10" s="3"/>
      <c r="O10" s="3"/>
      <c r="Q10" s="3"/>
      <c r="S10" s="3"/>
      <c r="U10" s="3"/>
      <c r="W10" s="3"/>
      <c r="Y10" s="3"/>
      <c r="AA10" s="3"/>
      <c r="AC10" s="3"/>
      <c r="AE10" s="3"/>
      <c r="AG10" s="3"/>
      <c r="AI10" s="3"/>
      <c r="AK10" s="3"/>
      <c r="AM10" s="3"/>
      <c r="AO10" s="3"/>
      <c r="AQ10" s="3"/>
      <c r="AS10" s="3"/>
      <c r="AU10" s="3"/>
      <c r="AW10" s="3"/>
      <c r="AY10" s="3"/>
      <c r="BA10" s="3"/>
      <c r="BC10" s="3"/>
      <c r="BE10" s="3"/>
      <c r="BG10" s="3"/>
      <c r="BI10" s="3"/>
      <c r="BK10" s="3"/>
      <c r="BM10" s="3"/>
      <c r="BO10" s="3"/>
      <c r="BQ10" s="3"/>
      <c r="BS10" s="3"/>
      <c r="BU10" s="3"/>
      <c r="BW10" s="3"/>
      <c r="BY10" s="3"/>
      <c r="CA10" s="3"/>
      <c r="CC10" s="3"/>
      <c r="CE10" s="3"/>
      <c r="CG10" s="3"/>
      <c r="CI10" s="3"/>
      <c r="CK10" s="3"/>
      <c r="CM10" s="3"/>
      <c r="CO10" s="3"/>
      <c r="CQ10" s="3"/>
      <c r="CS10" s="3"/>
      <c r="CU10" s="3"/>
      <c r="CW10" s="3"/>
      <c r="CY10" s="3"/>
      <c r="DA10" s="3"/>
      <c r="DC10" s="3"/>
      <c r="DE10" s="3"/>
      <c r="DG10" s="3"/>
      <c r="DI10" s="3"/>
      <c r="DK10" s="3"/>
      <c r="DM10" s="3"/>
      <c r="DO10" s="3"/>
      <c r="DQ10" s="3"/>
      <c r="DS10" s="3"/>
      <c r="DU10" s="3"/>
      <c r="DW10" s="3"/>
      <c r="DY10" s="3"/>
      <c r="EA10" s="3"/>
      <c r="EC10" s="3"/>
      <c r="EE10" s="3"/>
      <c r="EG10" s="3"/>
      <c r="EI10" s="3"/>
      <c r="EK10" s="3"/>
      <c r="EM10" s="3"/>
      <c r="EO10" s="3"/>
      <c r="EQ10" s="3"/>
      <c r="ES10" s="3"/>
      <c r="EU10" s="3"/>
      <c r="EW10" s="3"/>
      <c r="EY10" s="3"/>
      <c r="FA10" s="3"/>
      <c r="FC10" s="3"/>
      <c r="FE10" s="3"/>
      <c r="FG10" s="3"/>
      <c r="FI10" s="3"/>
      <c r="FK10" s="3"/>
      <c r="FM10" s="3"/>
      <c r="FO10" s="3"/>
      <c r="FQ10" s="3"/>
      <c r="FS10" s="3"/>
      <c r="FU10" s="3"/>
      <c r="FW10" s="3"/>
      <c r="FY10" s="3"/>
      <c r="GA10" s="3"/>
      <c r="GC10" s="3"/>
      <c r="GE10" s="3"/>
      <c r="GG10" s="3"/>
      <c r="GI10" s="3"/>
      <c r="GK10" s="3"/>
      <c r="GM10" s="3"/>
      <c r="GO10" s="3"/>
      <c r="GQ10" s="3"/>
      <c r="GS10" s="3"/>
      <c r="GU10" s="3"/>
      <c r="GW10" s="3"/>
      <c r="GY10" s="3"/>
      <c r="HA10" s="3"/>
      <c r="HC10" s="3"/>
      <c r="HE10" s="3"/>
      <c r="HG10" s="3"/>
      <c r="HI10" s="3"/>
      <c r="HK10" s="3"/>
      <c r="HM10" s="3"/>
      <c r="HO10" s="3"/>
      <c r="HQ10" s="3"/>
      <c r="HS10" s="3"/>
      <c r="HU10" s="3"/>
      <c r="HW10" s="3"/>
      <c r="HY10" s="3"/>
      <c r="IA10" s="3"/>
      <c r="IC10" s="3"/>
      <c r="IE10" s="3"/>
      <c r="IG10" s="3"/>
      <c r="II10" s="3"/>
      <c r="IK10" s="3"/>
      <c r="IM10" s="3"/>
      <c r="IO10" s="3"/>
      <c r="IQ10" s="3"/>
      <c r="IS10" s="3"/>
      <c r="IU10" s="3"/>
    </row>
    <row r="11" spans="2:10" ht="21.75" customHeight="1">
      <c r="B11" s="40" t="s">
        <v>9</v>
      </c>
      <c r="C11" s="40"/>
      <c r="D11" s="40"/>
      <c r="E11" s="40"/>
      <c r="F11" s="40"/>
      <c r="G11" s="40"/>
      <c r="H11" s="40"/>
      <c r="I11" s="40"/>
      <c r="J11" s="22"/>
    </row>
    <row r="12" spans="2:10" ht="21.75" customHeight="1">
      <c r="B12" s="40" t="s">
        <v>10</v>
      </c>
      <c r="C12" s="40"/>
      <c r="D12" s="40"/>
      <c r="E12" s="40"/>
      <c r="F12" s="40"/>
      <c r="G12" s="40"/>
      <c r="H12" s="40"/>
      <c r="I12" s="40"/>
      <c r="J12" s="22"/>
    </row>
  </sheetData>
  <sheetProtection selectLockedCells="1" selectUnlockedCells="1"/>
  <mergeCells count="4">
    <mergeCell ref="B3:I3"/>
    <mergeCell ref="B9:I9"/>
    <mergeCell ref="B11:I11"/>
    <mergeCell ref="B12:I12"/>
  </mergeCells>
  <printOptions/>
  <pageMargins left="0.75" right="0.75" top="1" bottom="1" header="0.5118055555555555" footer="0.5118055555555555"/>
  <pageSetup horizontalDpi="300" verticalDpi="300" orientation="landscape" paperSize="9" scale="78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U144"/>
  <sheetViews>
    <sheetView zoomScale="110" zoomScaleNormal="110" zoomScalePageLayoutView="0" workbookViewId="0" topLeftCell="A126">
      <pane ySplit="1" topLeftCell="A1" activePane="bottomLeft" state="split"/>
      <selection pane="topLeft" activeCell="E9" sqref="E9"/>
      <selection pane="bottomLeft" activeCell="B2" sqref="B2"/>
    </sheetView>
  </sheetViews>
  <sheetFormatPr defaultColWidth="9.140625" defaultRowHeight="13.5" customHeight="1"/>
  <cols>
    <col min="1" max="1" width="5.140625" style="1" customWidth="1"/>
    <col min="2" max="2" width="82.7109375" style="1" customWidth="1"/>
    <col min="3" max="3" width="15.57421875" style="1" customWidth="1"/>
    <col min="4" max="8" width="16.7109375" style="1" customWidth="1"/>
    <col min="9" max="245" width="9.140625" style="1" customWidth="1"/>
  </cols>
  <sheetData>
    <row r="2" ht="42" customHeight="1"/>
    <row r="3" spans="2:8" ht="33.75" customHeight="1">
      <c r="B3" s="41" t="s">
        <v>11</v>
      </c>
      <c r="C3" s="41"/>
      <c r="D3" s="41"/>
      <c r="E3" s="41"/>
      <c r="F3" s="41"/>
      <c r="G3" s="41"/>
      <c r="H3" s="41"/>
    </row>
    <row r="4" spans="2:8" ht="7.5" customHeight="1">
      <c r="B4" s="42"/>
      <c r="C4" s="42"/>
      <c r="D4" s="42"/>
      <c r="E4" s="42"/>
      <c r="F4" s="42"/>
      <c r="G4" s="42"/>
      <c r="H4" s="42"/>
    </row>
    <row r="5" spans="2:8" ht="21.75" customHeight="1" hidden="1">
      <c r="B5" s="43" t="s">
        <v>12</v>
      </c>
      <c r="C5" s="43"/>
      <c r="D5" s="43"/>
      <c r="E5" s="43"/>
      <c r="F5" s="43"/>
      <c r="G5" s="43"/>
      <c r="H5" s="43"/>
    </row>
    <row r="6" spans="2:8" ht="13.5" customHeight="1" hidden="1">
      <c r="B6" s="44" t="s">
        <v>13</v>
      </c>
      <c r="C6" s="44"/>
      <c r="D6" s="44"/>
      <c r="E6" s="44"/>
      <c r="F6" s="44"/>
      <c r="G6" s="44"/>
      <c r="H6" s="44"/>
    </row>
    <row r="7" spans="2:8" ht="21.75" customHeight="1" hidden="1">
      <c r="B7" s="23"/>
      <c r="C7" s="23"/>
      <c r="D7" s="23"/>
      <c r="E7" s="23"/>
      <c r="F7" s="23"/>
      <c r="G7" s="23"/>
      <c r="H7" s="23"/>
    </row>
    <row r="8" ht="13.5" customHeight="1" hidden="1">
      <c r="B8" s="23" t="s">
        <v>14</v>
      </c>
    </row>
    <row r="9" spans="2:21" ht="31.5" customHeight="1">
      <c r="B9" s="24" t="s">
        <v>15</v>
      </c>
      <c r="C9" s="24" t="s">
        <v>16</v>
      </c>
      <c r="D9" s="24" t="s">
        <v>17</v>
      </c>
      <c r="E9" s="24" t="s">
        <v>18</v>
      </c>
      <c r="F9" s="24" t="s">
        <v>19</v>
      </c>
      <c r="G9" s="24" t="s">
        <v>20</v>
      </c>
      <c r="H9" s="24" t="s">
        <v>21</v>
      </c>
      <c r="I9" s="24" t="s">
        <v>22</v>
      </c>
      <c r="J9" s="24" t="s">
        <v>23</v>
      </c>
      <c r="K9" s="24" t="s">
        <v>24</v>
      </c>
      <c r="L9" s="24" t="s">
        <v>25</v>
      </c>
      <c r="M9" s="24" t="s">
        <v>26</v>
      </c>
      <c r="N9" s="24" t="s">
        <v>27</v>
      </c>
      <c r="O9" s="24" t="s">
        <v>28</v>
      </c>
      <c r="P9" s="24" t="s">
        <v>29</v>
      </c>
      <c r="Q9" s="24" t="s">
        <v>30</v>
      </c>
      <c r="R9" s="24" t="s">
        <v>31</v>
      </c>
      <c r="S9" s="24" t="s">
        <v>32</v>
      </c>
      <c r="T9" s="24" t="s">
        <v>33</v>
      </c>
      <c r="U9"/>
    </row>
    <row r="10" spans="2:21" ht="13.5" customHeight="1">
      <c r="B10" s="25" t="s">
        <v>34</v>
      </c>
      <c r="C10" s="25" t="s">
        <v>35</v>
      </c>
      <c r="D10" s="26">
        <v>75</v>
      </c>
      <c r="E10" s="26">
        <v>5</v>
      </c>
      <c r="F10" s="27">
        <v>5</v>
      </c>
      <c r="G10" s="26">
        <v>1</v>
      </c>
      <c r="H10" s="26">
        <v>1</v>
      </c>
      <c r="I10" s="28">
        <v>6.66666666666667</v>
      </c>
      <c r="J10" s="29">
        <v>6.66666666666667</v>
      </c>
      <c r="K10" s="28">
        <v>1.46666666666667</v>
      </c>
      <c r="L10" s="28">
        <v>1.33333333333333</v>
      </c>
      <c r="M10" s="28">
        <v>2.32</v>
      </c>
      <c r="N10" s="29">
        <v>2.32</v>
      </c>
      <c r="O10" s="28">
        <v>3.64</v>
      </c>
      <c r="P10" s="28">
        <v>1.1400000000000001</v>
      </c>
      <c r="Q10" s="28">
        <f aca="true" t="shared" si="0" ref="Q10:Q41">E10*M10*30</f>
        <v>348</v>
      </c>
      <c r="R10" s="29">
        <f aca="true" t="shared" si="1" ref="R10:R41">F10*N10*30</f>
        <v>348</v>
      </c>
      <c r="S10" s="28">
        <f aca="true" t="shared" si="2" ref="S10:S41">G10*O10*30</f>
        <v>109.2</v>
      </c>
      <c r="T10" s="28">
        <f aca="true" t="shared" si="3" ref="T10:T41">H10*P10*30</f>
        <v>34.2</v>
      </c>
      <c r="U10"/>
    </row>
    <row r="11" spans="2:21" ht="13.5" customHeight="1">
      <c r="B11" s="25" t="s">
        <v>36</v>
      </c>
      <c r="C11" s="25" t="s">
        <v>37</v>
      </c>
      <c r="D11" s="26">
        <v>4037</v>
      </c>
      <c r="E11" s="26">
        <v>13</v>
      </c>
      <c r="F11" s="26">
        <v>310</v>
      </c>
      <c r="G11" s="26">
        <v>14</v>
      </c>
      <c r="H11" s="27">
        <v>13</v>
      </c>
      <c r="I11" s="28">
        <v>0.322021302947733</v>
      </c>
      <c r="J11" s="28">
        <v>7.67896953183057</v>
      </c>
      <c r="K11" s="28">
        <v>0.354223433242507</v>
      </c>
      <c r="L11" s="29">
        <v>0.322021302947733</v>
      </c>
      <c r="M11" s="28">
        <v>0.19</v>
      </c>
      <c r="N11" s="28">
        <v>2.13</v>
      </c>
      <c r="O11" s="28">
        <v>1.46</v>
      </c>
      <c r="P11" s="29">
        <v>0.19</v>
      </c>
      <c r="Q11" s="28">
        <f t="shared" si="0"/>
        <v>74.10000000000001</v>
      </c>
      <c r="R11" s="28">
        <f t="shared" si="1"/>
        <v>19809</v>
      </c>
      <c r="S11" s="28">
        <f t="shared" si="2"/>
        <v>613.1999999999999</v>
      </c>
      <c r="T11" s="29">
        <f t="shared" si="3"/>
        <v>74.10000000000001</v>
      </c>
      <c r="U11"/>
    </row>
    <row r="12" spans="2:21" ht="13.5" customHeight="1">
      <c r="B12" s="30" t="s">
        <v>38</v>
      </c>
      <c r="C12" s="25" t="s">
        <v>35</v>
      </c>
      <c r="D12" s="26">
        <v>8</v>
      </c>
      <c r="E12" s="26">
        <v>1</v>
      </c>
      <c r="F12" s="27">
        <v>1</v>
      </c>
      <c r="G12" s="26">
        <v>0</v>
      </c>
      <c r="H12" s="26">
        <v>0</v>
      </c>
      <c r="I12" s="28">
        <v>12.5</v>
      </c>
      <c r="J12" s="29">
        <v>12.5</v>
      </c>
      <c r="K12" s="28">
        <v>0</v>
      </c>
      <c r="L12" s="28">
        <v>0</v>
      </c>
      <c r="M12" s="28">
        <v>0.6</v>
      </c>
      <c r="N12" s="29">
        <v>0.6</v>
      </c>
      <c r="O12" s="28">
        <v>0.01</v>
      </c>
      <c r="P12" s="28">
        <v>0.01</v>
      </c>
      <c r="Q12" s="28">
        <f t="shared" si="0"/>
        <v>18</v>
      </c>
      <c r="R12" s="29">
        <f t="shared" si="1"/>
        <v>18</v>
      </c>
      <c r="S12" s="28">
        <f t="shared" si="2"/>
        <v>0</v>
      </c>
      <c r="T12" s="28">
        <f t="shared" si="3"/>
        <v>0</v>
      </c>
      <c r="U12"/>
    </row>
    <row r="13" spans="2:21" ht="13.5" customHeight="1">
      <c r="B13" s="30" t="s">
        <v>39</v>
      </c>
      <c r="C13" s="25" t="s">
        <v>37</v>
      </c>
      <c r="D13" s="26">
        <v>1183</v>
      </c>
      <c r="E13" s="26">
        <v>10</v>
      </c>
      <c r="F13" s="26">
        <v>94</v>
      </c>
      <c r="G13" s="26">
        <v>11</v>
      </c>
      <c r="H13" s="27">
        <v>10</v>
      </c>
      <c r="I13" s="28">
        <v>0.84530853761623</v>
      </c>
      <c r="J13" s="28">
        <v>7.94590025359256</v>
      </c>
      <c r="K13" s="28">
        <v>0.929839391377853</v>
      </c>
      <c r="L13" s="29">
        <v>0.84530853761623</v>
      </c>
      <c r="M13" s="28">
        <v>3.67</v>
      </c>
      <c r="N13" s="28">
        <v>5.4</v>
      </c>
      <c r="O13" s="28">
        <v>4.31</v>
      </c>
      <c r="P13" s="29">
        <v>3.67</v>
      </c>
      <c r="Q13" s="28">
        <f t="shared" si="0"/>
        <v>1101</v>
      </c>
      <c r="R13" s="28">
        <f t="shared" si="1"/>
        <v>15228</v>
      </c>
      <c r="S13" s="28">
        <f t="shared" si="2"/>
        <v>1422.3</v>
      </c>
      <c r="T13" s="29">
        <f t="shared" si="3"/>
        <v>1101</v>
      </c>
      <c r="U13"/>
    </row>
    <row r="14" spans="2:21" ht="13.5" customHeight="1">
      <c r="B14" s="31" t="s">
        <v>40</v>
      </c>
      <c r="C14" s="25" t="s">
        <v>37</v>
      </c>
      <c r="D14" s="26">
        <v>350</v>
      </c>
      <c r="E14" s="26">
        <v>1</v>
      </c>
      <c r="F14" s="26">
        <v>28</v>
      </c>
      <c r="G14" s="26">
        <v>1</v>
      </c>
      <c r="H14" s="27">
        <v>1</v>
      </c>
      <c r="I14" s="28">
        <v>0.285714285714286</v>
      </c>
      <c r="J14" s="28">
        <v>8</v>
      </c>
      <c r="K14" s="28">
        <v>0.314285714285714</v>
      </c>
      <c r="L14" s="29">
        <v>0.285714285714286</v>
      </c>
      <c r="M14" s="28">
        <v>0.02</v>
      </c>
      <c r="N14" s="28">
        <v>0.51</v>
      </c>
      <c r="O14" s="28">
        <v>0.4</v>
      </c>
      <c r="P14" s="29">
        <v>0.02</v>
      </c>
      <c r="Q14" s="28">
        <f t="shared" si="0"/>
        <v>0.6</v>
      </c>
      <c r="R14" s="28">
        <f t="shared" si="1"/>
        <v>428.40000000000003</v>
      </c>
      <c r="S14" s="28">
        <f t="shared" si="2"/>
        <v>12</v>
      </c>
      <c r="T14" s="29">
        <f t="shared" si="3"/>
        <v>0.6</v>
      </c>
      <c r="U14"/>
    </row>
    <row r="15" spans="2:21" ht="13.5" customHeight="1">
      <c r="B15" s="31" t="s">
        <v>41</v>
      </c>
      <c r="C15" s="25" t="s">
        <v>37</v>
      </c>
      <c r="D15" s="26">
        <v>1970</v>
      </c>
      <c r="E15" s="26">
        <v>7</v>
      </c>
      <c r="F15" s="26">
        <v>105</v>
      </c>
      <c r="G15" s="26">
        <v>8</v>
      </c>
      <c r="H15" s="27">
        <v>7</v>
      </c>
      <c r="I15" s="28">
        <v>0.355329949238579</v>
      </c>
      <c r="J15" s="28">
        <v>5.32994923857868</v>
      </c>
      <c r="K15" s="28">
        <v>0.390862944162437</v>
      </c>
      <c r="L15" s="29">
        <v>0.355329949238579</v>
      </c>
      <c r="M15" s="28">
        <v>1.77</v>
      </c>
      <c r="N15" s="28">
        <v>1.87</v>
      </c>
      <c r="O15" s="28">
        <v>2.45</v>
      </c>
      <c r="P15" s="29">
        <v>1.77</v>
      </c>
      <c r="Q15" s="28">
        <f t="shared" si="0"/>
        <v>371.70000000000005</v>
      </c>
      <c r="R15" s="28">
        <f t="shared" si="1"/>
        <v>5890.500000000001</v>
      </c>
      <c r="S15" s="28">
        <f t="shared" si="2"/>
        <v>588</v>
      </c>
      <c r="T15" s="29">
        <f t="shared" si="3"/>
        <v>371.70000000000005</v>
      </c>
      <c r="U15"/>
    </row>
    <row r="16" spans="2:21" ht="13.5" customHeight="1">
      <c r="B16" s="31" t="s">
        <v>42</v>
      </c>
      <c r="C16" s="25" t="s">
        <v>37</v>
      </c>
      <c r="D16" s="26">
        <v>689</v>
      </c>
      <c r="E16" s="26">
        <v>10</v>
      </c>
      <c r="F16" s="26">
        <v>56</v>
      </c>
      <c r="G16" s="26">
        <v>11</v>
      </c>
      <c r="H16" s="27">
        <v>10</v>
      </c>
      <c r="I16" s="28">
        <v>1.45137880986938</v>
      </c>
      <c r="J16" s="28">
        <v>8.12772133526851</v>
      </c>
      <c r="K16" s="28">
        <v>1.59651669085631</v>
      </c>
      <c r="L16" s="29">
        <v>1.45137880986938</v>
      </c>
      <c r="M16" s="28">
        <v>3.78</v>
      </c>
      <c r="N16" s="28">
        <v>3.07</v>
      </c>
      <c r="O16" s="28">
        <v>4.16</v>
      </c>
      <c r="P16" s="29">
        <v>3.78</v>
      </c>
      <c r="Q16" s="28">
        <f t="shared" si="0"/>
        <v>1134</v>
      </c>
      <c r="R16" s="28">
        <f t="shared" si="1"/>
        <v>5157.599999999999</v>
      </c>
      <c r="S16" s="28">
        <f t="shared" si="2"/>
        <v>1372.8000000000002</v>
      </c>
      <c r="T16" s="29">
        <f t="shared" si="3"/>
        <v>1134</v>
      </c>
      <c r="U16"/>
    </row>
    <row r="17" spans="2:21" ht="13.5" customHeight="1">
      <c r="B17" s="31" t="s">
        <v>43</v>
      </c>
      <c r="C17" s="25" t="s">
        <v>37</v>
      </c>
      <c r="D17" s="26">
        <v>2384</v>
      </c>
      <c r="E17" s="26">
        <v>8</v>
      </c>
      <c r="F17" s="26">
        <v>183</v>
      </c>
      <c r="G17" s="26">
        <v>9</v>
      </c>
      <c r="H17" s="27">
        <v>8</v>
      </c>
      <c r="I17" s="28">
        <v>0.335570469798658</v>
      </c>
      <c r="J17" s="28">
        <v>7.6761744966443</v>
      </c>
      <c r="K17" s="28">
        <v>0.369127516778524</v>
      </c>
      <c r="L17" s="29">
        <v>0.335570469798658</v>
      </c>
      <c r="M17" s="28">
        <v>1.1</v>
      </c>
      <c r="N17" s="28">
        <v>1.39</v>
      </c>
      <c r="O17" s="28">
        <v>3.75</v>
      </c>
      <c r="P17" s="29">
        <v>1.1</v>
      </c>
      <c r="Q17" s="28">
        <f t="shared" si="0"/>
        <v>264</v>
      </c>
      <c r="R17" s="28">
        <f t="shared" si="1"/>
        <v>7631.099999999999</v>
      </c>
      <c r="S17" s="28">
        <f t="shared" si="2"/>
        <v>1012.5</v>
      </c>
      <c r="T17" s="29">
        <f t="shared" si="3"/>
        <v>264</v>
      </c>
      <c r="U17"/>
    </row>
    <row r="18" spans="2:21" ht="13.5" customHeight="1">
      <c r="B18" s="31" t="s">
        <v>44</v>
      </c>
      <c r="C18" s="25" t="s">
        <v>37</v>
      </c>
      <c r="D18" s="26">
        <v>540</v>
      </c>
      <c r="E18" s="26">
        <v>13</v>
      </c>
      <c r="F18" s="26">
        <v>51</v>
      </c>
      <c r="G18" s="26">
        <v>14</v>
      </c>
      <c r="H18" s="27">
        <v>13</v>
      </c>
      <c r="I18" s="28">
        <v>2.40740740740741</v>
      </c>
      <c r="J18" s="28">
        <v>9.44444444444444</v>
      </c>
      <c r="K18" s="28">
        <v>2.64814814814815</v>
      </c>
      <c r="L18" s="29">
        <v>2.40740740740741</v>
      </c>
      <c r="M18" s="28">
        <v>1.95</v>
      </c>
      <c r="N18" s="28">
        <v>3.04</v>
      </c>
      <c r="O18" s="28">
        <v>3.17</v>
      </c>
      <c r="P18" s="29">
        <v>1.95</v>
      </c>
      <c r="Q18" s="28">
        <f t="shared" si="0"/>
        <v>760.4999999999999</v>
      </c>
      <c r="R18" s="28">
        <f t="shared" si="1"/>
        <v>4651.2</v>
      </c>
      <c r="S18" s="28">
        <f t="shared" si="2"/>
        <v>1331.3999999999999</v>
      </c>
      <c r="T18" s="29">
        <f t="shared" si="3"/>
        <v>760.4999999999999</v>
      </c>
      <c r="U18"/>
    </row>
    <row r="19" spans="2:21" ht="13.5" customHeight="1">
      <c r="B19" s="31" t="s">
        <v>45</v>
      </c>
      <c r="C19" s="25" t="s">
        <v>37</v>
      </c>
      <c r="D19" s="26">
        <v>371</v>
      </c>
      <c r="E19" s="26">
        <v>4</v>
      </c>
      <c r="F19" s="26">
        <v>27</v>
      </c>
      <c r="G19" s="26">
        <v>4</v>
      </c>
      <c r="H19" s="27">
        <v>4</v>
      </c>
      <c r="I19" s="28">
        <v>1.07816711590296</v>
      </c>
      <c r="J19" s="28">
        <v>7.27762803234501</v>
      </c>
      <c r="K19" s="28">
        <v>1.18598382749326</v>
      </c>
      <c r="L19" s="29">
        <v>1.07816711590296</v>
      </c>
      <c r="M19" s="28">
        <v>0.26</v>
      </c>
      <c r="N19" s="28">
        <v>0.91</v>
      </c>
      <c r="O19" s="28">
        <v>4.3</v>
      </c>
      <c r="P19" s="29">
        <v>0.26</v>
      </c>
      <c r="Q19" s="28">
        <f t="shared" si="0"/>
        <v>31.200000000000003</v>
      </c>
      <c r="R19" s="28">
        <f t="shared" si="1"/>
        <v>737.1</v>
      </c>
      <c r="S19" s="28">
        <f t="shared" si="2"/>
        <v>516</v>
      </c>
      <c r="T19" s="29">
        <f t="shared" si="3"/>
        <v>31.200000000000003</v>
      </c>
      <c r="U19"/>
    </row>
    <row r="20" spans="2:21" ht="13.5" customHeight="1">
      <c r="B20" s="31" t="s">
        <v>46</v>
      </c>
      <c r="C20" s="25" t="s">
        <v>37</v>
      </c>
      <c r="D20" s="26">
        <v>532</v>
      </c>
      <c r="E20" s="26">
        <v>2</v>
      </c>
      <c r="F20" s="26">
        <v>23</v>
      </c>
      <c r="G20" s="26">
        <v>2</v>
      </c>
      <c r="H20" s="27">
        <v>2</v>
      </c>
      <c r="I20" s="28">
        <v>0.37593984962406</v>
      </c>
      <c r="J20" s="28">
        <v>4.32330827067669</v>
      </c>
      <c r="K20" s="28">
        <v>0.413533834586466</v>
      </c>
      <c r="L20" s="29">
        <v>0.37593984962406</v>
      </c>
      <c r="M20" s="28">
        <v>1.5699999999999998</v>
      </c>
      <c r="N20" s="28">
        <v>2.77</v>
      </c>
      <c r="O20" s="28">
        <v>2.76</v>
      </c>
      <c r="P20" s="29">
        <v>1.5699999999999998</v>
      </c>
      <c r="Q20" s="28">
        <f t="shared" si="0"/>
        <v>94.19999999999999</v>
      </c>
      <c r="R20" s="28">
        <f t="shared" si="1"/>
        <v>1911.3</v>
      </c>
      <c r="S20" s="28">
        <f t="shared" si="2"/>
        <v>165.6</v>
      </c>
      <c r="T20" s="29">
        <f t="shared" si="3"/>
        <v>94.19999999999999</v>
      </c>
      <c r="U20"/>
    </row>
    <row r="21" spans="2:21" ht="13.5" customHeight="1">
      <c r="B21" s="31" t="s">
        <v>47</v>
      </c>
      <c r="C21" s="25" t="s">
        <v>35</v>
      </c>
      <c r="D21" s="26">
        <v>13</v>
      </c>
      <c r="E21" s="26">
        <v>1</v>
      </c>
      <c r="F21" s="27">
        <v>1</v>
      </c>
      <c r="G21" s="26">
        <v>0</v>
      </c>
      <c r="H21" s="26">
        <v>0</v>
      </c>
      <c r="I21" s="28">
        <v>7.69230769230769</v>
      </c>
      <c r="J21" s="29">
        <v>7.69230769230769</v>
      </c>
      <c r="K21" s="28">
        <v>0</v>
      </c>
      <c r="L21" s="28">
        <v>0</v>
      </c>
      <c r="M21" s="28">
        <v>1.1</v>
      </c>
      <c r="N21" s="29">
        <v>1.1</v>
      </c>
      <c r="O21" s="28">
        <v>1.83</v>
      </c>
      <c r="P21" s="28">
        <v>0.14</v>
      </c>
      <c r="Q21" s="28">
        <f t="shared" si="0"/>
        <v>33</v>
      </c>
      <c r="R21" s="29">
        <f t="shared" si="1"/>
        <v>33</v>
      </c>
      <c r="S21" s="28">
        <f t="shared" si="2"/>
        <v>0</v>
      </c>
      <c r="T21" s="28">
        <f t="shared" si="3"/>
        <v>0</v>
      </c>
      <c r="U21"/>
    </row>
    <row r="22" spans="2:21" ht="13.5" customHeight="1">
      <c r="B22" s="31" t="s">
        <v>48</v>
      </c>
      <c r="C22" s="25" t="s">
        <v>35</v>
      </c>
      <c r="D22" s="26">
        <v>26</v>
      </c>
      <c r="E22" s="26">
        <v>2</v>
      </c>
      <c r="F22" s="27">
        <v>2</v>
      </c>
      <c r="G22" s="26">
        <v>1</v>
      </c>
      <c r="H22" s="26">
        <v>1</v>
      </c>
      <c r="I22" s="28">
        <v>7.69230769230769</v>
      </c>
      <c r="J22" s="29">
        <v>7.69230769230769</v>
      </c>
      <c r="K22" s="28">
        <v>4.23076923076923</v>
      </c>
      <c r="L22" s="28">
        <v>3.8461538461538503</v>
      </c>
      <c r="M22" s="28">
        <v>1.47</v>
      </c>
      <c r="N22" s="29">
        <v>1.47</v>
      </c>
      <c r="O22" s="28">
        <v>1.02</v>
      </c>
      <c r="P22" s="28">
        <v>0.08</v>
      </c>
      <c r="Q22" s="28">
        <f t="shared" si="0"/>
        <v>88.2</v>
      </c>
      <c r="R22" s="29">
        <f t="shared" si="1"/>
        <v>88.2</v>
      </c>
      <c r="S22" s="28">
        <f t="shared" si="2"/>
        <v>30.6</v>
      </c>
      <c r="T22" s="28">
        <f t="shared" si="3"/>
        <v>2.4</v>
      </c>
      <c r="U22"/>
    </row>
    <row r="23" spans="2:21" ht="13.5" customHeight="1">
      <c r="B23" s="31" t="s">
        <v>49</v>
      </c>
      <c r="C23" s="25" t="s">
        <v>35</v>
      </c>
      <c r="D23" s="26">
        <v>43</v>
      </c>
      <c r="E23" s="26">
        <v>3</v>
      </c>
      <c r="F23" s="27">
        <v>3</v>
      </c>
      <c r="G23" s="26">
        <v>1</v>
      </c>
      <c r="H23" s="26">
        <v>1</v>
      </c>
      <c r="I23" s="28">
        <v>6.97674418604651</v>
      </c>
      <c r="J23" s="29">
        <v>6.97674418604651</v>
      </c>
      <c r="K23" s="28">
        <v>2.55813953488372</v>
      </c>
      <c r="L23" s="28">
        <v>2.32558139534884</v>
      </c>
      <c r="M23" s="28">
        <v>0.98</v>
      </c>
      <c r="N23" s="29">
        <v>0.98</v>
      </c>
      <c r="O23" s="28">
        <v>2.85</v>
      </c>
      <c r="P23" s="28">
        <v>0.26</v>
      </c>
      <c r="Q23" s="28">
        <f t="shared" si="0"/>
        <v>88.2</v>
      </c>
      <c r="R23" s="29">
        <f t="shared" si="1"/>
        <v>88.2</v>
      </c>
      <c r="S23" s="28">
        <f t="shared" si="2"/>
        <v>85.5</v>
      </c>
      <c r="T23" s="28">
        <f t="shared" si="3"/>
        <v>7.800000000000001</v>
      </c>
      <c r="U23"/>
    </row>
    <row r="24" spans="2:21" ht="13.5" customHeight="1">
      <c r="B24" s="31" t="s">
        <v>50</v>
      </c>
      <c r="C24" s="25" t="s">
        <v>35</v>
      </c>
      <c r="D24" s="26">
        <v>24</v>
      </c>
      <c r="E24" s="26">
        <v>2</v>
      </c>
      <c r="F24" s="27">
        <v>2</v>
      </c>
      <c r="G24" s="26">
        <v>0</v>
      </c>
      <c r="H24" s="26">
        <v>0</v>
      </c>
      <c r="I24" s="28">
        <v>8.33333333333333</v>
      </c>
      <c r="J24" s="29">
        <v>8.33333333333333</v>
      </c>
      <c r="K24" s="28">
        <v>0</v>
      </c>
      <c r="L24" s="28">
        <v>0</v>
      </c>
      <c r="M24" s="28">
        <v>1.34</v>
      </c>
      <c r="N24" s="29">
        <v>1.34</v>
      </c>
      <c r="O24" s="28">
        <v>2.03</v>
      </c>
      <c r="P24" s="28">
        <v>0.34</v>
      </c>
      <c r="Q24" s="28">
        <f t="shared" si="0"/>
        <v>80.4</v>
      </c>
      <c r="R24" s="29">
        <f t="shared" si="1"/>
        <v>80.4</v>
      </c>
      <c r="S24" s="28">
        <f t="shared" si="2"/>
        <v>0</v>
      </c>
      <c r="T24" s="28">
        <f t="shared" si="3"/>
        <v>0</v>
      </c>
      <c r="U24"/>
    </row>
    <row r="25" spans="2:21" ht="13.5" customHeight="1">
      <c r="B25" s="31" t="s">
        <v>51</v>
      </c>
      <c r="C25" s="25" t="s">
        <v>37</v>
      </c>
      <c r="D25" s="26">
        <v>529</v>
      </c>
      <c r="E25" s="26">
        <v>4</v>
      </c>
      <c r="F25" s="26">
        <v>38</v>
      </c>
      <c r="G25" s="26">
        <v>4</v>
      </c>
      <c r="H25" s="27">
        <v>4</v>
      </c>
      <c r="I25" s="28">
        <v>0.756143667296786</v>
      </c>
      <c r="J25" s="28">
        <v>7.18336483931947</v>
      </c>
      <c r="K25" s="28">
        <v>0.831758034026465</v>
      </c>
      <c r="L25" s="29">
        <v>0.756143667296786</v>
      </c>
      <c r="M25" s="28">
        <v>3.5</v>
      </c>
      <c r="N25" s="28">
        <v>3.03</v>
      </c>
      <c r="O25" s="28">
        <v>3.85</v>
      </c>
      <c r="P25" s="29">
        <v>3.5</v>
      </c>
      <c r="Q25" s="28">
        <f t="shared" si="0"/>
        <v>420</v>
      </c>
      <c r="R25" s="28">
        <f t="shared" si="1"/>
        <v>3454.2</v>
      </c>
      <c r="S25" s="28">
        <f t="shared" si="2"/>
        <v>462</v>
      </c>
      <c r="T25" s="29">
        <f t="shared" si="3"/>
        <v>420</v>
      </c>
      <c r="U25"/>
    </row>
    <row r="26" spans="2:21" ht="13.5" customHeight="1">
      <c r="B26" s="31" t="s">
        <v>52</v>
      </c>
      <c r="C26" s="25" t="s">
        <v>37</v>
      </c>
      <c r="D26" s="26">
        <v>1260</v>
      </c>
      <c r="E26" s="26">
        <v>4</v>
      </c>
      <c r="F26" s="26">
        <v>90</v>
      </c>
      <c r="G26" s="26">
        <v>4</v>
      </c>
      <c r="H26" s="27">
        <v>4</v>
      </c>
      <c r="I26" s="28">
        <v>0.317460317460317</v>
      </c>
      <c r="J26" s="28">
        <v>7.14285714285714</v>
      </c>
      <c r="K26" s="28">
        <v>0.349206349206349</v>
      </c>
      <c r="L26" s="29">
        <v>0.317460317460317</v>
      </c>
      <c r="M26" s="28">
        <v>2.39</v>
      </c>
      <c r="N26" s="28">
        <v>1.73</v>
      </c>
      <c r="O26" s="28">
        <v>2.88</v>
      </c>
      <c r="P26" s="29">
        <v>2.39</v>
      </c>
      <c r="Q26" s="28">
        <f t="shared" si="0"/>
        <v>286.8</v>
      </c>
      <c r="R26" s="28">
        <f t="shared" si="1"/>
        <v>4671</v>
      </c>
      <c r="S26" s="28">
        <f t="shared" si="2"/>
        <v>345.59999999999997</v>
      </c>
      <c r="T26" s="29">
        <f t="shared" si="3"/>
        <v>286.8</v>
      </c>
      <c r="U26"/>
    </row>
    <row r="27" spans="2:21" ht="13.5" customHeight="1">
      <c r="B27" s="31" t="s">
        <v>53</v>
      </c>
      <c r="C27" s="25" t="s">
        <v>35</v>
      </c>
      <c r="D27" s="26">
        <v>22</v>
      </c>
      <c r="E27" s="26">
        <v>2</v>
      </c>
      <c r="F27" s="27">
        <v>2</v>
      </c>
      <c r="G27" s="26">
        <v>1</v>
      </c>
      <c r="H27" s="26">
        <v>1</v>
      </c>
      <c r="I27" s="28">
        <v>9.09090909090909</v>
      </c>
      <c r="J27" s="29">
        <v>9.09090909090909</v>
      </c>
      <c r="K27" s="28">
        <v>5</v>
      </c>
      <c r="L27" s="28">
        <v>4.54545454545455</v>
      </c>
      <c r="M27" s="28">
        <v>1.5699999999999998</v>
      </c>
      <c r="N27" s="29">
        <v>1.5699999999999998</v>
      </c>
      <c r="O27" s="28">
        <v>1.34</v>
      </c>
      <c r="P27" s="28">
        <v>0.1</v>
      </c>
      <c r="Q27" s="28">
        <f t="shared" si="0"/>
        <v>94.19999999999999</v>
      </c>
      <c r="R27" s="29">
        <f t="shared" si="1"/>
        <v>94.19999999999999</v>
      </c>
      <c r="S27" s="28">
        <f t="shared" si="2"/>
        <v>40.2</v>
      </c>
      <c r="T27" s="28">
        <f t="shared" si="3"/>
        <v>3</v>
      </c>
      <c r="U27"/>
    </row>
    <row r="28" spans="2:21" ht="13.5" customHeight="1">
      <c r="B28" s="31" t="s">
        <v>54</v>
      </c>
      <c r="C28" s="25" t="s">
        <v>37</v>
      </c>
      <c r="D28" s="26">
        <v>1117</v>
      </c>
      <c r="E28" s="26">
        <v>4</v>
      </c>
      <c r="F28" s="26">
        <v>127</v>
      </c>
      <c r="G28" s="26">
        <v>4</v>
      </c>
      <c r="H28" s="27">
        <v>4</v>
      </c>
      <c r="I28" s="28">
        <v>0.35810205908684</v>
      </c>
      <c r="J28" s="28">
        <v>11.3697403760072</v>
      </c>
      <c r="K28" s="28">
        <v>0.393912264995524</v>
      </c>
      <c r="L28" s="29">
        <v>0.35810205908684</v>
      </c>
      <c r="M28" s="28">
        <v>0.41</v>
      </c>
      <c r="N28" s="28">
        <v>1.35</v>
      </c>
      <c r="O28" s="28">
        <v>1.96</v>
      </c>
      <c r="P28" s="29">
        <v>0.41</v>
      </c>
      <c r="Q28" s="28">
        <f t="shared" si="0"/>
        <v>49.199999999999996</v>
      </c>
      <c r="R28" s="28">
        <f t="shared" si="1"/>
        <v>5143.500000000001</v>
      </c>
      <c r="S28" s="28">
        <f t="shared" si="2"/>
        <v>235.2</v>
      </c>
      <c r="T28" s="29">
        <f t="shared" si="3"/>
        <v>49.199999999999996</v>
      </c>
      <c r="U28"/>
    </row>
    <row r="29" spans="2:21" ht="13.5" customHeight="1">
      <c r="B29" s="31" t="s">
        <v>55</v>
      </c>
      <c r="C29" s="25" t="s">
        <v>37</v>
      </c>
      <c r="D29" s="26">
        <v>1403</v>
      </c>
      <c r="E29" s="26">
        <v>5</v>
      </c>
      <c r="F29" s="26">
        <v>164</v>
      </c>
      <c r="G29" s="26">
        <v>6</v>
      </c>
      <c r="H29" s="27">
        <v>5</v>
      </c>
      <c r="I29" s="28">
        <v>0.356379187455453</v>
      </c>
      <c r="J29" s="28">
        <v>11.6892373485388</v>
      </c>
      <c r="K29" s="28">
        <v>0.392017106200998</v>
      </c>
      <c r="L29" s="29">
        <v>0.356379187455453</v>
      </c>
      <c r="M29" s="28">
        <v>0.37</v>
      </c>
      <c r="N29" s="28">
        <v>1.22</v>
      </c>
      <c r="O29" s="28">
        <v>2.22</v>
      </c>
      <c r="P29" s="29">
        <v>0.37</v>
      </c>
      <c r="Q29" s="28">
        <f t="shared" si="0"/>
        <v>55.5</v>
      </c>
      <c r="R29" s="28">
        <f t="shared" si="1"/>
        <v>6002.4</v>
      </c>
      <c r="S29" s="28">
        <f t="shared" si="2"/>
        <v>399.6</v>
      </c>
      <c r="T29" s="29">
        <f t="shared" si="3"/>
        <v>55.5</v>
      </c>
      <c r="U29"/>
    </row>
    <row r="30" spans="2:21" ht="13.5" customHeight="1">
      <c r="B30" s="31" t="s">
        <v>56</v>
      </c>
      <c r="C30" s="25" t="s">
        <v>37</v>
      </c>
      <c r="D30" s="26">
        <v>335</v>
      </c>
      <c r="E30" s="26">
        <v>3</v>
      </c>
      <c r="F30" s="26">
        <v>27</v>
      </c>
      <c r="G30" s="26">
        <v>3</v>
      </c>
      <c r="H30" s="27">
        <v>3</v>
      </c>
      <c r="I30" s="28">
        <v>0.895522388059702</v>
      </c>
      <c r="J30" s="28">
        <v>8.05970149253731</v>
      </c>
      <c r="K30" s="28">
        <v>0.985074626865672</v>
      </c>
      <c r="L30" s="29">
        <v>0.895522388059702</v>
      </c>
      <c r="M30" s="28">
        <v>0.74</v>
      </c>
      <c r="N30" s="28">
        <v>2</v>
      </c>
      <c r="O30" s="28">
        <v>2.21</v>
      </c>
      <c r="P30" s="29">
        <v>0.74</v>
      </c>
      <c r="Q30" s="28">
        <f t="shared" si="0"/>
        <v>66.6</v>
      </c>
      <c r="R30" s="28">
        <f t="shared" si="1"/>
        <v>1620</v>
      </c>
      <c r="S30" s="28">
        <f t="shared" si="2"/>
        <v>198.9</v>
      </c>
      <c r="T30" s="29">
        <f t="shared" si="3"/>
        <v>66.6</v>
      </c>
      <c r="U30"/>
    </row>
    <row r="31" spans="2:21" ht="13.5" customHeight="1">
      <c r="B31" s="31" t="s">
        <v>57</v>
      </c>
      <c r="C31" s="25" t="s">
        <v>35</v>
      </c>
      <c r="D31" s="26">
        <v>45</v>
      </c>
      <c r="E31" s="26">
        <v>3</v>
      </c>
      <c r="F31" s="27">
        <v>3</v>
      </c>
      <c r="G31" s="26">
        <v>1</v>
      </c>
      <c r="H31" s="26">
        <v>1</v>
      </c>
      <c r="I31" s="28">
        <v>6.66666666666667</v>
      </c>
      <c r="J31" s="29">
        <v>6.66666666666667</v>
      </c>
      <c r="K31" s="28">
        <v>2.44444444444444</v>
      </c>
      <c r="L31" s="28">
        <v>2.22222222222222</v>
      </c>
      <c r="M31" s="28">
        <v>1.64</v>
      </c>
      <c r="N31" s="29">
        <v>1.64</v>
      </c>
      <c r="O31" s="28">
        <v>1.29</v>
      </c>
      <c r="P31" s="28">
        <v>1</v>
      </c>
      <c r="Q31" s="28">
        <f t="shared" si="0"/>
        <v>147.6</v>
      </c>
      <c r="R31" s="29">
        <f t="shared" si="1"/>
        <v>147.6</v>
      </c>
      <c r="S31" s="28">
        <f t="shared" si="2"/>
        <v>38.7</v>
      </c>
      <c r="T31" s="28">
        <f t="shared" si="3"/>
        <v>30</v>
      </c>
      <c r="U31"/>
    </row>
    <row r="32" spans="2:21" ht="13.5" customHeight="1">
      <c r="B32" s="31" t="s">
        <v>58</v>
      </c>
      <c r="C32" s="25" t="s">
        <v>37</v>
      </c>
      <c r="D32" s="26">
        <v>593</v>
      </c>
      <c r="E32" s="26">
        <v>3</v>
      </c>
      <c r="F32" s="26">
        <v>48</v>
      </c>
      <c r="G32" s="26">
        <v>3</v>
      </c>
      <c r="H32" s="27">
        <v>3</v>
      </c>
      <c r="I32" s="28">
        <v>0.505902192242833</v>
      </c>
      <c r="J32" s="28">
        <v>8.09443507588533</v>
      </c>
      <c r="K32" s="28">
        <v>0.556492411467116</v>
      </c>
      <c r="L32" s="29">
        <v>0.505902192242833</v>
      </c>
      <c r="M32" s="28">
        <v>0.54</v>
      </c>
      <c r="N32" s="28">
        <v>1.84</v>
      </c>
      <c r="O32" s="28">
        <v>1.91</v>
      </c>
      <c r="P32" s="29">
        <v>0.54</v>
      </c>
      <c r="Q32" s="28">
        <f t="shared" si="0"/>
        <v>48.6</v>
      </c>
      <c r="R32" s="28">
        <f t="shared" si="1"/>
        <v>2649.6000000000004</v>
      </c>
      <c r="S32" s="28">
        <f t="shared" si="2"/>
        <v>171.89999999999998</v>
      </c>
      <c r="T32" s="29">
        <f t="shared" si="3"/>
        <v>48.6</v>
      </c>
      <c r="U32"/>
    </row>
    <row r="33" spans="2:21" ht="13.5" customHeight="1">
      <c r="B33" s="31" t="s">
        <v>59</v>
      </c>
      <c r="C33" s="25" t="s">
        <v>37</v>
      </c>
      <c r="D33" s="26">
        <v>570</v>
      </c>
      <c r="E33" s="26">
        <v>1</v>
      </c>
      <c r="F33" s="26">
        <v>45</v>
      </c>
      <c r="G33" s="26">
        <v>1</v>
      </c>
      <c r="H33" s="27">
        <v>1</v>
      </c>
      <c r="I33" s="28">
        <v>0.175438596491228</v>
      </c>
      <c r="J33" s="28">
        <v>7.89473684210526</v>
      </c>
      <c r="K33" s="28">
        <v>0.192982456140351</v>
      </c>
      <c r="L33" s="29">
        <v>0.175438596491228</v>
      </c>
      <c r="M33" s="28">
        <v>7.22</v>
      </c>
      <c r="N33" s="28">
        <v>3.62</v>
      </c>
      <c r="O33" s="28">
        <v>8.02</v>
      </c>
      <c r="P33" s="29">
        <v>7.22</v>
      </c>
      <c r="Q33" s="28">
        <f t="shared" si="0"/>
        <v>216.6</v>
      </c>
      <c r="R33" s="28">
        <f t="shared" si="1"/>
        <v>4887</v>
      </c>
      <c r="S33" s="28">
        <f t="shared" si="2"/>
        <v>240.6</v>
      </c>
      <c r="T33" s="29">
        <f t="shared" si="3"/>
        <v>216.6</v>
      </c>
      <c r="U33"/>
    </row>
    <row r="34" spans="2:21" ht="13.5" customHeight="1">
      <c r="B34" s="31" t="s">
        <v>60</v>
      </c>
      <c r="C34" s="25" t="s">
        <v>35</v>
      </c>
      <c r="D34" s="26">
        <v>53</v>
      </c>
      <c r="E34" s="26">
        <v>4</v>
      </c>
      <c r="F34" s="27">
        <v>4</v>
      </c>
      <c r="G34" s="26">
        <v>1</v>
      </c>
      <c r="H34" s="26">
        <v>1</v>
      </c>
      <c r="I34" s="28">
        <v>7.54716981132075</v>
      </c>
      <c r="J34" s="29">
        <v>7.54716981132075</v>
      </c>
      <c r="K34" s="28">
        <v>2.07547169811321</v>
      </c>
      <c r="L34" s="28">
        <v>1.88679245283019</v>
      </c>
      <c r="M34" s="28">
        <v>3.87</v>
      </c>
      <c r="N34" s="29">
        <v>3.87</v>
      </c>
      <c r="O34" s="28">
        <v>4.05</v>
      </c>
      <c r="P34" s="28">
        <v>2.44</v>
      </c>
      <c r="Q34" s="28">
        <f t="shared" si="0"/>
        <v>464.40000000000003</v>
      </c>
      <c r="R34" s="29">
        <f t="shared" si="1"/>
        <v>464.40000000000003</v>
      </c>
      <c r="S34" s="28">
        <f t="shared" si="2"/>
        <v>121.5</v>
      </c>
      <c r="T34" s="28">
        <f t="shared" si="3"/>
        <v>73.2</v>
      </c>
      <c r="U34"/>
    </row>
    <row r="35" spans="2:21" ht="13.5" customHeight="1">
      <c r="B35" s="30" t="s">
        <v>61</v>
      </c>
      <c r="C35" s="25" t="s">
        <v>35</v>
      </c>
      <c r="D35" s="26">
        <v>8</v>
      </c>
      <c r="E35" s="26">
        <v>1</v>
      </c>
      <c r="F35" s="27">
        <v>1</v>
      </c>
      <c r="G35" s="26">
        <v>0</v>
      </c>
      <c r="H35" s="26">
        <v>0</v>
      </c>
      <c r="I35" s="28">
        <v>12.5</v>
      </c>
      <c r="J35" s="29">
        <v>12.5</v>
      </c>
      <c r="K35" s="28">
        <v>0</v>
      </c>
      <c r="L35" s="28">
        <v>0</v>
      </c>
      <c r="M35" s="28">
        <v>0.51</v>
      </c>
      <c r="N35" s="29">
        <v>0.51</v>
      </c>
      <c r="O35" s="28">
        <v>0.3</v>
      </c>
      <c r="P35" s="28">
        <v>0.01</v>
      </c>
      <c r="Q35" s="28">
        <f t="shared" si="0"/>
        <v>15.3</v>
      </c>
      <c r="R35" s="29">
        <f t="shared" si="1"/>
        <v>15.3</v>
      </c>
      <c r="S35" s="28">
        <f t="shared" si="2"/>
        <v>0</v>
      </c>
      <c r="T35" s="28">
        <f t="shared" si="3"/>
        <v>0</v>
      </c>
      <c r="U35"/>
    </row>
    <row r="36" spans="2:21" ht="13.5" customHeight="1">
      <c r="B36" s="31" t="s">
        <v>62</v>
      </c>
      <c r="C36" s="25" t="s">
        <v>37</v>
      </c>
      <c r="D36" s="26">
        <v>332</v>
      </c>
      <c r="E36" s="26">
        <v>8</v>
      </c>
      <c r="F36" s="26">
        <v>8</v>
      </c>
      <c r="G36" s="26">
        <v>9</v>
      </c>
      <c r="H36" s="27">
        <v>8</v>
      </c>
      <c r="I36" s="28">
        <v>2.40963855421687</v>
      </c>
      <c r="J36" s="28">
        <v>2.40963855421687</v>
      </c>
      <c r="K36" s="28">
        <v>2.65060240963855</v>
      </c>
      <c r="L36" s="29">
        <v>2.40963855421687</v>
      </c>
      <c r="M36" s="28">
        <v>2.54</v>
      </c>
      <c r="N36" s="28">
        <v>3.48</v>
      </c>
      <c r="O36" s="28">
        <v>3.47</v>
      </c>
      <c r="P36" s="29">
        <v>2.54</v>
      </c>
      <c r="Q36" s="28">
        <f t="shared" si="0"/>
        <v>609.6</v>
      </c>
      <c r="R36" s="28">
        <f t="shared" si="1"/>
        <v>835.2</v>
      </c>
      <c r="S36" s="28">
        <f t="shared" si="2"/>
        <v>936.9</v>
      </c>
      <c r="T36" s="29">
        <f t="shared" si="3"/>
        <v>609.6</v>
      </c>
      <c r="U36"/>
    </row>
    <row r="37" spans="2:21" ht="13.5" customHeight="1">
      <c r="B37" s="31" t="s">
        <v>63</v>
      </c>
      <c r="C37" s="25" t="s">
        <v>37</v>
      </c>
      <c r="D37" s="26">
        <v>8160</v>
      </c>
      <c r="E37" s="26">
        <v>55</v>
      </c>
      <c r="F37" s="26">
        <v>692</v>
      </c>
      <c r="G37" s="26">
        <v>61</v>
      </c>
      <c r="H37" s="27">
        <v>55</v>
      </c>
      <c r="I37" s="28">
        <v>0.674019607843137</v>
      </c>
      <c r="J37" s="28">
        <v>8.48039215686275</v>
      </c>
      <c r="K37" s="28">
        <v>0.741421568627451</v>
      </c>
      <c r="L37" s="29">
        <v>0.674019607843137</v>
      </c>
      <c r="M37" s="28">
        <v>3.25</v>
      </c>
      <c r="N37" s="28">
        <v>5.1</v>
      </c>
      <c r="O37" s="28">
        <v>4.1</v>
      </c>
      <c r="P37" s="29">
        <v>3.25</v>
      </c>
      <c r="Q37" s="28">
        <f t="shared" si="0"/>
        <v>5362.5</v>
      </c>
      <c r="R37" s="28">
        <f t="shared" si="1"/>
        <v>105876</v>
      </c>
      <c r="S37" s="28">
        <f t="shared" si="2"/>
        <v>7502.999999999999</v>
      </c>
      <c r="T37" s="29">
        <f t="shared" si="3"/>
        <v>5362.5</v>
      </c>
      <c r="U37"/>
    </row>
    <row r="38" spans="2:21" ht="13.5" customHeight="1">
      <c r="B38" s="31" t="s">
        <v>64</v>
      </c>
      <c r="C38" s="25" t="s">
        <v>35</v>
      </c>
      <c r="D38" s="26">
        <v>12</v>
      </c>
      <c r="E38" s="26">
        <v>1</v>
      </c>
      <c r="F38" s="27">
        <v>1</v>
      </c>
      <c r="G38" s="26">
        <v>0</v>
      </c>
      <c r="H38" s="26">
        <v>0</v>
      </c>
      <c r="I38" s="28">
        <v>8.33333333333333</v>
      </c>
      <c r="J38" s="29">
        <v>8.33333333333333</v>
      </c>
      <c r="K38" s="28">
        <v>0</v>
      </c>
      <c r="L38" s="28">
        <v>0</v>
      </c>
      <c r="M38" s="28">
        <v>5.52</v>
      </c>
      <c r="N38" s="29">
        <v>5.52</v>
      </c>
      <c r="O38" s="28">
        <v>5.61</v>
      </c>
      <c r="P38" s="28">
        <v>3.54</v>
      </c>
      <c r="Q38" s="28">
        <f t="shared" si="0"/>
        <v>165.6</v>
      </c>
      <c r="R38" s="29">
        <f t="shared" si="1"/>
        <v>165.6</v>
      </c>
      <c r="S38" s="28">
        <f t="shared" si="2"/>
        <v>0</v>
      </c>
      <c r="T38" s="28">
        <f t="shared" si="3"/>
        <v>0</v>
      </c>
      <c r="U38"/>
    </row>
    <row r="39" spans="2:21" ht="13.5" customHeight="1">
      <c r="B39" s="31" t="s">
        <v>65</v>
      </c>
      <c r="C39" s="25" t="s">
        <v>37</v>
      </c>
      <c r="D39" s="26">
        <v>159</v>
      </c>
      <c r="E39" s="26">
        <v>4</v>
      </c>
      <c r="F39" s="26">
        <v>13</v>
      </c>
      <c r="G39" s="26">
        <v>4</v>
      </c>
      <c r="H39" s="27">
        <v>4</v>
      </c>
      <c r="I39" s="28">
        <v>2.51572327044025</v>
      </c>
      <c r="J39" s="28">
        <v>8.17610062893082</v>
      </c>
      <c r="K39" s="28">
        <v>2.76729559748428</v>
      </c>
      <c r="L39" s="29">
        <v>2.51572327044025</v>
      </c>
      <c r="M39" s="28">
        <v>0.15</v>
      </c>
      <c r="N39" s="28">
        <v>1.6</v>
      </c>
      <c r="O39" s="28">
        <v>1.65</v>
      </c>
      <c r="P39" s="29">
        <v>0.15</v>
      </c>
      <c r="Q39" s="28">
        <f t="shared" si="0"/>
        <v>18</v>
      </c>
      <c r="R39" s="28">
        <f t="shared" si="1"/>
        <v>624</v>
      </c>
      <c r="S39" s="28">
        <f t="shared" si="2"/>
        <v>198</v>
      </c>
      <c r="T39" s="29">
        <f t="shared" si="3"/>
        <v>18</v>
      </c>
      <c r="U39"/>
    </row>
    <row r="40" spans="2:21" ht="13.5" customHeight="1">
      <c r="B40" s="31" t="s">
        <v>66</v>
      </c>
      <c r="C40" s="25" t="s">
        <v>37</v>
      </c>
      <c r="D40" s="26">
        <v>362</v>
      </c>
      <c r="E40" s="26">
        <v>4</v>
      </c>
      <c r="F40" s="26">
        <v>29</v>
      </c>
      <c r="G40" s="26">
        <v>4</v>
      </c>
      <c r="H40" s="27">
        <v>4</v>
      </c>
      <c r="I40" s="28">
        <v>1.10497237569061</v>
      </c>
      <c r="J40" s="28">
        <v>8.01104972375691</v>
      </c>
      <c r="K40" s="28">
        <v>1.21546961325967</v>
      </c>
      <c r="L40" s="29">
        <v>1.10497237569061</v>
      </c>
      <c r="M40" s="28">
        <v>2.33</v>
      </c>
      <c r="N40" s="28">
        <v>2.1</v>
      </c>
      <c r="O40" s="28">
        <v>3.12</v>
      </c>
      <c r="P40" s="29">
        <v>2.33</v>
      </c>
      <c r="Q40" s="28">
        <f t="shared" si="0"/>
        <v>279.6</v>
      </c>
      <c r="R40" s="28">
        <f t="shared" si="1"/>
        <v>1827.0000000000002</v>
      </c>
      <c r="S40" s="28">
        <f t="shared" si="2"/>
        <v>374.40000000000003</v>
      </c>
      <c r="T40" s="29">
        <f t="shared" si="3"/>
        <v>279.6</v>
      </c>
      <c r="U40"/>
    </row>
    <row r="41" spans="2:21" ht="13.5" customHeight="1">
      <c r="B41" s="31" t="s">
        <v>67</v>
      </c>
      <c r="C41" s="25" t="s">
        <v>35</v>
      </c>
      <c r="D41" s="26">
        <v>35</v>
      </c>
      <c r="E41" s="26">
        <v>2</v>
      </c>
      <c r="F41" s="27">
        <v>2</v>
      </c>
      <c r="G41" s="26">
        <v>1</v>
      </c>
      <c r="H41" s="26">
        <v>1</v>
      </c>
      <c r="I41" s="28">
        <v>5.71428571428571</v>
      </c>
      <c r="J41" s="29">
        <v>5.71428571428571</v>
      </c>
      <c r="K41" s="28">
        <v>3.14285714285714</v>
      </c>
      <c r="L41" s="28">
        <v>2.85714285714286</v>
      </c>
      <c r="M41" s="28">
        <v>0.64</v>
      </c>
      <c r="N41" s="29">
        <v>0.64</v>
      </c>
      <c r="O41" s="28">
        <v>0.61</v>
      </c>
      <c r="P41" s="28">
        <v>0.14</v>
      </c>
      <c r="Q41" s="28">
        <f t="shared" si="0"/>
        <v>38.4</v>
      </c>
      <c r="R41" s="29">
        <f t="shared" si="1"/>
        <v>38.4</v>
      </c>
      <c r="S41" s="28">
        <f t="shared" si="2"/>
        <v>18.3</v>
      </c>
      <c r="T41" s="28">
        <f t="shared" si="3"/>
        <v>4.2</v>
      </c>
      <c r="U41"/>
    </row>
    <row r="42" spans="2:21" ht="13.5" customHeight="1">
      <c r="B42" s="31" t="s">
        <v>68</v>
      </c>
      <c r="C42" s="25" t="s">
        <v>37</v>
      </c>
      <c r="D42" s="26">
        <v>3715</v>
      </c>
      <c r="E42" s="26">
        <v>42</v>
      </c>
      <c r="F42" s="26">
        <v>301</v>
      </c>
      <c r="G42" s="26">
        <v>46</v>
      </c>
      <c r="H42" s="27">
        <v>42</v>
      </c>
      <c r="I42" s="28">
        <v>1.13055181695828</v>
      </c>
      <c r="J42" s="28">
        <v>8.10228802153432</v>
      </c>
      <c r="K42" s="28">
        <v>1.24360699865411</v>
      </c>
      <c r="L42" s="29">
        <v>1.13055181695828</v>
      </c>
      <c r="M42" s="28">
        <v>0.02</v>
      </c>
      <c r="N42" s="28">
        <v>0.5</v>
      </c>
      <c r="O42" s="28">
        <v>0.4</v>
      </c>
      <c r="P42" s="29">
        <v>0.02</v>
      </c>
      <c r="Q42" s="28">
        <f aca="true" t="shared" si="4" ref="Q42:Q60">E42*M42*30</f>
        <v>25.2</v>
      </c>
      <c r="R42" s="28">
        <f aca="true" t="shared" si="5" ref="R42:R60">F42*N42*30</f>
        <v>4515</v>
      </c>
      <c r="S42" s="28">
        <f aca="true" t="shared" si="6" ref="S42:S60">G42*O42*30</f>
        <v>552.0000000000001</v>
      </c>
      <c r="T42" s="29">
        <f aca="true" t="shared" si="7" ref="T42:T60">H42*P42*30</f>
        <v>25.2</v>
      </c>
      <c r="U42"/>
    </row>
    <row r="43" spans="2:21" ht="13.5" customHeight="1">
      <c r="B43" s="31" t="s">
        <v>69</v>
      </c>
      <c r="C43" s="25" t="s">
        <v>37</v>
      </c>
      <c r="D43" s="26">
        <v>3715</v>
      </c>
      <c r="E43" s="26">
        <v>63</v>
      </c>
      <c r="F43" s="26">
        <v>632</v>
      </c>
      <c r="G43" s="26">
        <v>69</v>
      </c>
      <c r="H43" s="27">
        <v>63</v>
      </c>
      <c r="I43" s="28">
        <v>1.6958277254374199</v>
      </c>
      <c r="J43" s="28">
        <v>17.0121130551817</v>
      </c>
      <c r="K43" s="28">
        <v>1.86541049798116</v>
      </c>
      <c r="L43" s="29">
        <v>1.6958277254374199</v>
      </c>
      <c r="M43" s="28">
        <v>0.01</v>
      </c>
      <c r="N43" s="28">
        <v>0.15</v>
      </c>
      <c r="O43" s="28">
        <v>0.4</v>
      </c>
      <c r="P43" s="29">
        <v>0.01</v>
      </c>
      <c r="Q43" s="28">
        <f t="shared" si="4"/>
        <v>18.9</v>
      </c>
      <c r="R43" s="28">
        <f t="shared" si="5"/>
        <v>2844</v>
      </c>
      <c r="S43" s="28">
        <f t="shared" si="6"/>
        <v>828</v>
      </c>
      <c r="T43" s="29">
        <f t="shared" si="7"/>
        <v>18.9</v>
      </c>
      <c r="U43"/>
    </row>
    <row r="44" spans="2:21" ht="13.5" customHeight="1">
      <c r="B44" s="30" t="s">
        <v>70</v>
      </c>
      <c r="C44" s="25" t="s">
        <v>37</v>
      </c>
      <c r="D44" s="26">
        <v>268</v>
      </c>
      <c r="E44" s="26">
        <v>5</v>
      </c>
      <c r="F44" s="26">
        <v>19</v>
      </c>
      <c r="G44" s="26">
        <v>6</v>
      </c>
      <c r="H44" s="27">
        <v>5</v>
      </c>
      <c r="I44" s="28">
        <v>1.86567164179104</v>
      </c>
      <c r="J44" s="28">
        <v>7.08955223880597</v>
      </c>
      <c r="K44" s="28">
        <v>2.05223880597015</v>
      </c>
      <c r="L44" s="29">
        <v>1.86567164179104</v>
      </c>
      <c r="M44" s="28">
        <v>1.43</v>
      </c>
      <c r="N44" s="28">
        <v>2.36</v>
      </c>
      <c r="O44" s="28">
        <v>1.61</v>
      </c>
      <c r="P44" s="29">
        <v>1.43</v>
      </c>
      <c r="Q44" s="28">
        <f t="shared" si="4"/>
        <v>214.49999999999997</v>
      </c>
      <c r="R44" s="28">
        <f t="shared" si="5"/>
        <v>1345.1999999999998</v>
      </c>
      <c r="S44" s="28">
        <f t="shared" si="6"/>
        <v>289.8</v>
      </c>
      <c r="T44" s="29">
        <f t="shared" si="7"/>
        <v>214.49999999999997</v>
      </c>
      <c r="U44"/>
    </row>
    <row r="45" spans="2:21" ht="13.5" customHeight="1">
      <c r="B45" s="30" t="s">
        <v>71</v>
      </c>
      <c r="C45" s="25" t="s">
        <v>35</v>
      </c>
      <c r="D45" s="26">
        <v>32</v>
      </c>
      <c r="E45" s="26">
        <v>2</v>
      </c>
      <c r="F45" s="27">
        <v>2</v>
      </c>
      <c r="G45" s="26">
        <v>1</v>
      </c>
      <c r="H45" s="26">
        <v>1</v>
      </c>
      <c r="I45" s="28">
        <v>6.25</v>
      </c>
      <c r="J45" s="29">
        <v>6.25</v>
      </c>
      <c r="K45" s="28">
        <v>3.4375</v>
      </c>
      <c r="L45" s="28">
        <v>3.125</v>
      </c>
      <c r="M45" s="28">
        <v>0.76</v>
      </c>
      <c r="N45" s="29">
        <v>0.76</v>
      </c>
      <c r="O45" s="28">
        <v>0.71</v>
      </c>
      <c r="P45" s="28">
        <v>0.09</v>
      </c>
      <c r="Q45" s="28">
        <f t="shared" si="4"/>
        <v>45.6</v>
      </c>
      <c r="R45" s="29">
        <f t="shared" si="5"/>
        <v>45.6</v>
      </c>
      <c r="S45" s="28">
        <f t="shared" si="6"/>
        <v>21.299999999999997</v>
      </c>
      <c r="T45" s="28">
        <f t="shared" si="7"/>
        <v>2.6999999999999997</v>
      </c>
      <c r="U45"/>
    </row>
    <row r="46" spans="2:21" ht="13.5" customHeight="1">
      <c r="B46" s="31" t="s">
        <v>72</v>
      </c>
      <c r="C46" s="25" t="s">
        <v>35</v>
      </c>
      <c r="D46" s="26">
        <v>30</v>
      </c>
      <c r="E46" s="26">
        <v>2</v>
      </c>
      <c r="F46" s="27">
        <v>2</v>
      </c>
      <c r="G46" s="26">
        <v>1</v>
      </c>
      <c r="H46" s="26">
        <v>1</v>
      </c>
      <c r="I46" s="28">
        <v>6.66666666666667</v>
      </c>
      <c r="J46" s="29">
        <v>6.66666666666667</v>
      </c>
      <c r="K46" s="28">
        <v>3.66666666666667</v>
      </c>
      <c r="L46" s="28">
        <v>3.33333333333333</v>
      </c>
      <c r="M46" s="28">
        <v>0.6</v>
      </c>
      <c r="N46" s="29">
        <v>0.6</v>
      </c>
      <c r="O46" s="28">
        <v>0.6</v>
      </c>
      <c r="P46" s="28">
        <v>0.01</v>
      </c>
      <c r="Q46" s="28">
        <f t="shared" si="4"/>
        <v>36</v>
      </c>
      <c r="R46" s="29">
        <f t="shared" si="5"/>
        <v>36</v>
      </c>
      <c r="S46" s="28">
        <f t="shared" si="6"/>
        <v>18</v>
      </c>
      <c r="T46" s="28">
        <f t="shared" si="7"/>
        <v>0.3</v>
      </c>
      <c r="U46"/>
    </row>
    <row r="47" spans="2:21" ht="13.5" customHeight="1">
      <c r="B47" s="31" t="s">
        <v>73</v>
      </c>
      <c r="C47" s="25" t="s">
        <v>35</v>
      </c>
      <c r="D47" s="26">
        <v>18</v>
      </c>
      <c r="E47" s="26">
        <v>1</v>
      </c>
      <c r="F47" s="27">
        <v>1</v>
      </c>
      <c r="G47" s="26">
        <v>0</v>
      </c>
      <c r="H47" s="26">
        <v>0</v>
      </c>
      <c r="I47" s="28">
        <v>5.55555555555556</v>
      </c>
      <c r="J47" s="29">
        <v>5.55555555555556</v>
      </c>
      <c r="K47" s="28">
        <v>0</v>
      </c>
      <c r="L47" s="28">
        <v>0</v>
      </c>
      <c r="M47" s="28">
        <v>2.06</v>
      </c>
      <c r="N47" s="29">
        <v>2.06</v>
      </c>
      <c r="O47" s="28">
        <v>2.99</v>
      </c>
      <c r="P47" s="28">
        <v>0.79</v>
      </c>
      <c r="Q47" s="28">
        <f t="shared" si="4"/>
        <v>61.800000000000004</v>
      </c>
      <c r="R47" s="29">
        <f t="shared" si="5"/>
        <v>61.800000000000004</v>
      </c>
      <c r="S47" s="28">
        <f t="shared" si="6"/>
        <v>0</v>
      </c>
      <c r="T47" s="28">
        <f t="shared" si="7"/>
        <v>0</v>
      </c>
      <c r="U47"/>
    </row>
    <row r="48" spans="2:21" ht="13.5" customHeight="1">
      <c r="B48" s="31" t="s">
        <v>74</v>
      </c>
      <c r="C48" s="25" t="s">
        <v>35</v>
      </c>
      <c r="D48" s="26">
        <v>193</v>
      </c>
      <c r="E48" s="26">
        <v>14</v>
      </c>
      <c r="F48" s="27">
        <v>14</v>
      </c>
      <c r="G48" s="26">
        <v>1</v>
      </c>
      <c r="H48" s="26">
        <v>1</v>
      </c>
      <c r="I48" s="28">
        <v>7.25388601036269</v>
      </c>
      <c r="J48" s="29">
        <v>7.25388601036269</v>
      </c>
      <c r="K48" s="28">
        <v>0.569948186528497</v>
      </c>
      <c r="L48" s="28">
        <v>0.518134715025907</v>
      </c>
      <c r="M48" s="28">
        <v>0.84</v>
      </c>
      <c r="N48" s="29">
        <v>0.84</v>
      </c>
      <c r="O48" s="28">
        <v>0.76</v>
      </c>
      <c r="P48" s="28">
        <v>0.08</v>
      </c>
      <c r="Q48" s="28">
        <f t="shared" si="4"/>
        <v>352.8</v>
      </c>
      <c r="R48" s="29">
        <f t="shared" si="5"/>
        <v>352.8</v>
      </c>
      <c r="S48" s="28">
        <f t="shared" si="6"/>
        <v>22.8</v>
      </c>
      <c r="T48" s="28">
        <f t="shared" si="7"/>
        <v>2.4</v>
      </c>
      <c r="U48"/>
    </row>
    <row r="49" spans="2:21" ht="13.5" customHeight="1">
      <c r="B49" s="30" t="s">
        <v>75</v>
      </c>
      <c r="C49" s="25" t="s">
        <v>37</v>
      </c>
      <c r="D49" s="26">
        <v>432</v>
      </c>
      <c r="E49" s="26">
        <v>6</v>
      </c>
      <c r="F49" s="26">
        <v>34</v>
      </c>
      <c r="G49" s="26">
        <v>7</v>
      </c>
      <c r="H49" s="27">
        <v>6</v>
      </c>
      <c r="I49" s="28">
        <v>1.38888888888889</v>
      </c>
      <c r="J49" s="28">
        <v>7.87037037037037</v>
      </c>
      <c r="K49" s="28">
        <v>1.52777777777778</v>
      </c>
      <c r="L49" s="29">
        <v>1.38888888888889</v>
      </c>
      <c r="M49" s="28">
        <v>1.5699999999999998</v>
      </c>
      <c r="N49" s="28">
        <v>3.44</v>
      </c>
      <c r="O49" s="28">
        <v>4</v>
      </c>
      <c r="P49" s="29">
        <v>1.5699999999999998</v>
      </c>
      <c r="Q49" s="28">
        <f t="shared" si="4"/>
        <v>282.59999999999997</v>
      </c>
      <c r="R49" s="28">
        <f t="shared" si="5"/>
        <v>3508.7999999999997</v>
      </c>
      <c r="S49" s="28">
        <f t="shared" si="6"/>
        <v>840</v>
      </c>
      <c r="T49" s="29">
        <f t="shared" si="7"/>
        <v>282.59999999999997</v>
      </c>
      <c r="U49"/>
    </row>
    <row r="50" spans="2:21" ht="13.5" customHeight="1">
      <c r="B50" s="30" t="s">
        <v>76</v>
      </c>
      <c r="C50" s="25" t="s">
        <v>35</v>
      </c>
      <c r="D50" s="26">
        <v>57</v>
      </c>
      <c r="E50" s="26">
        <v>5</v>
      </c>
      <c r="F50" s="27">
        <v>5</v>
      </c>
      <c r="G50" s="26">
        <v>1</v>
      </c>
      <c r="H50" s="26">
        <v>1</v>
      </c>
      <c r="I50" s="28">
        <v>8.7719298245614</v>
      </c>
      <c r="J50" s="29">
        <v>8.7719298245614</v>
      </c>
      <c r="K50" s="28">
        <v>1.9298245614035099</v>
      </c>
      <c r="L50" s="28">
        <v>1.75438596491228</v>
      </c>
      <c r="M50" s="28">
        <v>2.61</v>
      </c>
      <c r="N50" s="29">
        <v>2.61</v>
      </c>
      <c r="O50" s="28">
        <v>2.99</v>
      </c>
      <c r="P50" s="28">
        <v>1.27</v>
      </c>
      <c r="Q50" s="28">
        <f t="shared" si="4"/>
        <v>391.49999999999994</v>
      </c>
      <c r="R50" s="29">
        <f t="shared" si="5"/>
        <v>391.49999999999994</v>
      </c>
      <c r="S50" s="28">
        <f t="shared" si="6"/>
        <v>89.7</v>
      </c>
      <c r="T50" s="28">
        <f t="shared" si="7"/>
        <v>38.1</v>
      </c>
      <c r="U50"/>
    </row>
    <row r="51" spans="2:21" ht="13.5" customHeight="1">
      <c r="B51" s="31" t="s">
        <v>77</v>
      </c>
      <c r="C51" s="25" t="s">
        <v>37</v>
      </c>
      <c r="D51" s="26">
        <v>44</v>
      </c>
      <c r="E51" s="26">
        <v>1</v>
      </c>
      <c r="F51" s="26">
        <v>3</v>
      </c>
      <c r="G51" s="26">
        <v>1</v>
      </c>
      <c r="H51" s="27">
        <v>1</v>
      </c>
      <c r="I51" s="28">
        <v>2.27272727272727</v>
      </c>
      <c r="J51" s="28">
        <v>6.81818181818182</v>
      </c>
      <c r="K51" s="28">
        <v>2.5</v>
      </c>
      <c r="L51" s="29">
        <v>2.27272727272727</v>
      </c>
      <c r="M51" s="28">
        <v>1.22</v>
      </c>
      <c r="N51" s="28">
        <v>3.4</v>
      </c>
      <c r="O51" s="28">
        <v>3.71</v>
      </c>
      <c r="P51" s="29">
        <v>1.22</v>
      </c>
      <c r="Q51" s="28">
        <f t="shared" si="4"/>
        <v>36.6</v>
      </c>
      <c r="R51" s="28">
        <f t="shared" si="5"/>
        <v>306</v>
      </c>
      <c r="S51" s="28">
        <f t="shared" si="6"/>
        <v>111.3</v>
      </c>
      <c r="T51" s="29">
        <f t="shared" si="7"/>
        <v>36.6</v>
      </c>
      <c r="U51"/>
    </row>
    <row r="52" spans="2:21" ht="13.5" customHeight="1">
      <c r="B52" s="31" t="s">
        <v>78</v>
      </c>
      <c r="C52" s="25" t="s">
        <v>35</v>
      </c>
      <c r="D52" s="26">
        <v>43</v>
      </c>
      <c r="E52" s="26">
        <v>3</v>
      </c>
      <c r="F52" s="27">
        <v>3</v>
      </c>
      <c r="G52" s="26">
        <v>1</v>
      </c>
      <c r="H52" s="26">
        <v>1</v>
      </c>
      <c r="I52" s="28">
        <v>6.97674418604651</v>
      </c>
      <c r="J52" s="29">
        <v>6.97674418604651</v>
      </c>
      <c r="K52" s="28">
        <v>2.55813953488372</v>
      </c>
      <c r="L52" s="28">
        <v>2.32558139534884</v>
      </c>
      <c r="M52" s="28">
        <v>1.17</v>
      </c>
      <c r="N52" s="29">
        <v>1.17</v>
      </c>
      <c r="O52" s="28">
        <v>0.83</v>
      </c>
      <c r="P52" s="28">
        <v>0.14</v>
      </c>
      <c r="Q52" s="28">
        <f t="shared" si="4"/>
        <v>105.3</v>
      </c>
      <c r="R52" s="29">
        <f t="shared" si="5"/>
        <v>105.3</v>
      </c>
      <c r="S52" s="28">
        <f t="shared" si="6"/>
        <v>24.9</v>
      </c>
      <c r="T52" s="28">
        <f t="shared" si="7"/>
        <v>4.2</v>
      </c>
      <c r="U52"/>
    </row>
    <row r="53" spans="2:21" ht="13.5" customHeight="1">
      <c r="B53" s="31" t="s">
        <v>79</v>
      </c>
      <c r="C53" s="25" t="s">
        <v>37</v>
      </c>
      <c r="D53" s="26">
        <v>862</v>
      </c>
      <c r="E53" s="26">
        <v>8</v>
      </c>
      <c r="F53" s="26">
        <v>62</v>
      </c>
      <c r="G53" s="26">
        <v>9</v>
      </c>
      <c r="H53" s="27">
        <v>8</v>
      </c>
      <c r="I53" s="28">
        <v>0.928074245939675</v>
      </c>
      <c r="J53" s="28">
        <v>7.19257540603248</v>
      </c>
      <c r="K53" s="28">
        <v>1.02088167053364</v>
      </c>
      <c r="L53" s="29">
        <v>0.928074245939675</v>
      </c>
      <c r="M53" s="28">
        <v>1.04</v>
      </c>
      <c r="N53" s="28">
        <v>1.17</v>
      </c>
      <c r="O53" s="28">
        <v>3.07</v>
      </c>
      <c r="P53" s="29">
        <v>1.04</v>
      </c>
      <c r="Q53" s="28">
        <f t="shared" si="4"/>
        <v>249.60000000000002</v>
      </c>
      <c r="R53" s="28">
        <f t="shared" si="5"/>
        <v>2176.2</v>
      </c>
      <c r="S53" s="28">
        <f t="shared" si="6"/>
        <v>828.9</v>
      </c>
      <c r="T53" s="29">
        <f t="shared" si="7"/>
        <v>249.60000000000002</v>
      </c>
      <c r="U53"/>
    </row>
    <row r="54" spans="2:21" ht="13.5" customHeight="1">
      <c r="B54" s="30" t="s">
        <v>80</v>
      </c>
      <c r="C54" s="25" t="s">
        <v>37</v>
      </c>
      <c r="D54" s="26">
        <v>498</v>
      </c>
      <c r="E54" s="26">
        <v>10</v>
      </c>
      <c r="F54" s="26">
        <v>41</v>
      </c>
      <c r="G54" s="26">
        <v>11</v>
      </c>
      <c r="H54" s="27">
        <v>10</v>
      </c>
      <c r="I54" s="28">
        <v>2.00803212851406</v>
      </c>
      <c r="J54" s="28">
        <v>8.23293172690763</v>
      </c>
      <c r="K54" s="28">
        <v>2.20883534136546</v>
      </c>
      <c r="L54" s="29">
        <v>2.00803212851406</v>
      </c>
      <c r="M54" s="28">
        <v>0.2</v>
      </c>
      <c r="N54" s="28">
        <v>1.52</v>
      </c>
      <c r="O54" s="28">
        <v>1.92</v>
      </c>
      <c r="P54" s="29">
        <v>0.2</v>
      </c>
      <c r="Q54" s="28">
        <f t="shared" si="4"/>
        <v>60</v>
      </c>
      <c r="R54" s="28">
        <f t="shared" si="5"/>
        <v>1869.6</v>
      </c>
      <c r="S54" s="28">
        <f t="shared" si="6"/>
        <v>633.5999999999999</v>
      </c>
      <c r="T54" s="29">
        <f t="shared" si="7"/>
        <v>60</v>
      </c>
      <c r="U54"/>
    </row>
    <row r="55" spans="2:21" ht="13.5" customHeight="1">
      <c r="B55" s="31" t="s">
        <v>81</v>
      </c>
      <c r="C55" s="25" t="s">
        <v>37</v>
      </c>
      <c r="D55" s="26">
        <v>299</v>
      </c>
      <c r="E55" s="26">
        <v>3</v>
      </c>
      <c r="F55" s="26">
        <v>22</v>
      </c>
      <c r="G55" s="26">
        <v>3</v>
      </c>
      <c r="H55" s="27">
        <v>3</v>
      </c>
      <c r="I55" s="28">
        <v>1.00334448160535</v>
      </c>
      <c r="J55" s="28">
        <v>7.35785953177258</v>
      </c>
      <c r="K55" s="28">
        <v>1.10367892976589</v>
      </c>
      <c r="L55" s="29">
        <v>1.00334448160535</v>
      </c>
      <c r="M55" s="28">
        <v>0.56</v>
      </c>
      <c r="N55" s="28">
        <v>3.05</v>
      </c>
      <c r="O55" s="28">
        <v>2.85</v>
      </c>
      <c r="P55" s="29">
        <v>0.56</v>
      </c>
      <c r="Q55" s="28">
        <f t="shared" si="4"/>
        <v>50.400000000000006</v>
      </c>
      <c r="R55" s="28">
        <f t="shared" si="5"/>
        <v>2012.9999999999998</v>
      </c>
      <c r="S55" s="28">
        <f t="shared" si="6"/>
        <v>256.5</v>
      </c>
      <c r="T55" s="29">
        <f t="shared" si="7"/>
        <v>50.400000000000006</v>
      </c>
      <c r="U55"/>
    </row>
    <row r="56" spans="2:21" ht="13.5" customHeight="1">
      <c r="B56" s="32" t="s">
        <v>82</v>
      </c>
      <c r="C56" s="25" t="s">
        <v>37</v>
      </c>
      <c r="D56" s="26">
        <v>664</v>
      </c>
      <c r="E56" s="26">
        <v>7</v>
      </c>
      <c r="F56" s="26">
        <v>61</v>
      </c>
      <c r="G56" s="26">
        <v>8</v>
      </c>
      <c r="H56" s="27">
        <v>7</v>
      </c>
      <c r="I56" s="28">
        <v>1.05421686746988</v>
      </c>
      <c r="J56" s="28">
        <v>9.18674698795181</v>
      </c>
      <c r="K56" s="28">
        <v>1.15963855421687</v>
      </c>
      <c r="L56" s="29">
        <v>1.05421686746988</v>
      </c>
      <c r="M56" s="28">
        <v>3.1</v>
      </c>
      <c r="N56" s="28">
        <v>2.57</v>
      </c>
      <c r="O56" s="28">
        <v>3.66</v>
      </c>
      <c r="P56" s="29">
        <v>3.1</v>
      </c>
      <c r="Q56" s="28">
        <f t="shared" si="4"/>
        <v>651</v>
      </c>
      <c r="R56" s="28">
        <f t="shared" si="5"/>
        <v>4703.099999999999</v>
      </c>
      <c r="S56" s="28">
        <f t="shared" si="6"/>
        <v>878.4000000000001</v>
      </c>
      <c r="T56" s="29">
        <f t="shared" si="7"/>
        <v>651</v>
      </c>
      <c r="U56"/>
    </row>
    <row r="57" spans="2:21" ht="13.5" customHeight="1">
      <c r="B57" s="25" t="s">
        <v>83</v>
      </c>
      <c r="C57" s="25" t="s">
        <v>37</v>
      </c>
      <c r="D57" s="26">
        <v>141</v>
      </c>
      <c r="E57" s="26">
        <v>3</v>
      </c>
      <c r="F57" s="26">
        <v>10</v>
      </c>
      <c r="G57" s="26">
        <v>3</v>
      </c>
      <c r="H57" s="27">
        <v>3</v>
      </c>
      <c r="I57" s="28">
        <v>2.12765957446809</v>
      </c>
      <c r="J57" s="28">
        <v>7.09219858156028</v>
      </c>
      <c r="K57" s="28">
        <v>2.34042553191489</v>
      </c>
      <c r="L57" s="29">
        <v>2.12765957446809</v>
      </c>
      <c r="M57" s="28">
        <v>0.61</v>
      </c>
      <c r="N57" s="28">
        <v>0.6</v>
      </c>
      <c r="O57" s="28">
        <v>3.11</v>
      </c>
      <c r="P57" s="29">
        <v>0.61</v>
      </c>
      <c r="Q57" s="28">
        <f t="shared" si="4"/>
        <v>54.900000000000006</v>
      </c>
      <c r="R57" s="28">
        <f t="shared" si="5"/>
        <v>180</v>
      </c>
      <c r="S57" s="28">
        <f t="shared" si="6"/>
        <v>279.9</v>
      </c>
      <c r="T57" s="29">
        <f t="shared" si="7"/>
        <v>54.900000000000006</v>
      </c>
      <c r="U57"/>
    </row>
    <row r="58" spans="2:21" ht="13.5" customHeight="1">
      <c r="B58" s="25" t="s">
        <v>84</v>
      </c>
      <c r="C58" s="25" t="s">
        <v>37</v>
      </c>
      <c r="D58" s="26">
        <v>39</v>
      </c>
      <c r="E58" s="26">
        <v>1</v>
      </c>
      <c r="F58" s="26">
        <v>3</v>
      </c>
      <c r="G58" s="26">
        <v>1</v>
      </c>
      <c r="H58" s="27">
        <v>1</v>
      </c>
      <c r="I58" s="28">
        <v>2.56410256410256</v>
      </c>
      <c r="J58" s="28">
        <v>7.69230769230769</v>
      </c>
      <c r="K58" s="28">
        <v>2.8205128205128203</v>
      </c>
      <c r="L58" s="29">
        <v>2.56410256410256</v>
      </c>
      <c r="M58" s="28">
        <v>0.01</v>
      </c>
      <c r="N58" s="28">
        <v>0.6</v>
      </c>
      <c r="O58" s="28">
        <v>0.01</v>
      </c>
      <c r="P58" s="29">
        <v>0.01</v>
      </c>
      <c r="Q58" s="28">
        <f t="shared" si="4"/>
        <v>0.3</v>
      </c>
      <c r="R58" s="28">
        <f t="shared" si="5"/>
        <v>53.99999999999999</v>
      </c>
      <c r="S58" s="28">
        <f t="shared" si="6"/>
        <v>0.3</v>
      </c>
      <c r="T58" s="29">
        <f t="shared" si="7"/>
        <v>0.3</v>
      </c>
      <c r="U58"/>
    </row>
    <row r="59" spans="2:21" ht="13.5" customHeight="1">
      <c r="B59" s="31" t="s">
        <v>85</v>
      </c>
      <c r="C59" s="25" t="s">
        <v>37</v>
      </c>
      <c r="D59" s="26">
        <v>3256</v>
      </c>
      <c r="E59" s="26">
        <v>26</v>
      </c>
      <c r="F59" s="26">
        <v>312</v>
      </c>
      <c r="G59" s="26">
        <v>29</v>
      </c>
      <c r="H59" s="27">
        <v>26</v>
      </c>
      <c r="I59" s="28">
        <v>0.798525798525799</v>
      </c>
      <c r="J59" s="28">
        <v>9.58230958230958</v>
      </c>
      <c r="K59" s="28">
        <v>0.878378378378378</v>
      </c>
      <c r="L59" s="29">
        <v>0.798525798525799</v>
      </c>
      <c r="M59" s="28">
        <v>2.88</v>
      </c>
      <c r="N59" s="28">
        <v>2.68</v>
      </c>
      <c r="O59" s="28">
        <v>3.16</v>
      </c>
      <c r="P59" s="29">
        <v>2.88</v>
      </c>
      <c r="Q59" s="28">
        <f t="shared" si="4"/>
        <v>2246.3999999999996</v>
      </c>
      <c r="R59" s="28">
        <f t="shared" si="5"/>
        <v>25084.800000000003</v>
      </c>
      <c r="S59" s="28">
        <f t="shared" si="6"/>
        <v>2749.2</v>
      </c>
      <c r="T59" s="29">
        <f t="shared" si="7"/>
        <v>2246.3999999999996</v>
      </c>
      <c r="U59"/>
    </row>
    <row r="60" spans="2:21" ht="13.5" customHeight="1">
      <c r="B60" s="25" t="s">
        <v>86</v>
      </c>
      <c r="C60" s="25" t="s">
        <v>37</v>
      </c>
      <c r="D60" s="26">
        <v>815</v>
      </c>
      <c r="E60" s="26">
        <v>13</v>
      </c>
      <c r="F60" s="26">
        <v>96</v>
      </c>
      <c r="G60" s="26">
        <v>14</v>
      </c>
      <c r="H60" s="27">
        <v>13</v>
      </c>
      <c r="I60" s="28">
        <v>1.59509202453988</v>
      </c>
      <c r="J60" s="28">
        <v>11.7791411042945</v>
      </c>
      <c r="K60" s="28">
        <v>1.75460122699387</v>
      </c>
      <c r="L60" s="29">
        <v>1.59509202453988</v>
      </c>
      <c r="M60" s="28">
        <v>1.11</v>
      </c>
      <c r="N60" s="28">
        <v>1.6800000000000002</v>
      </c>
      <c r="O60" s="28">
        <v>1.36</v>
      </c>
      <c r="P60" s="29">
        <v>1.11</v>
      </c>
      <c r="Q60" s="28">
        <f t="shared" si="4"/>
        <v>432.90000000000003</v>
      </c>
      <c r="R60" s="28">
        <f t="shared" si="5"/>
        <v>4838.400000000001</v>
      </c>
      <c r="S60" s="28">
        <f t="shared" si="6"/>
        <v>571.2</v>
      </c>
      <c r="T60" s="29">
        <f t="shared" si="7"/>
        <v>432.90000000000003</v>
      </c>
      <c r="U60"/>
    </row>
    <row r="61" spans="2:21" ht="13.5" customHeight="1">
      <c r="B61" s="33" t="s">
        <v>87</v>
      </c>
      <c r="C61" s="34"/>
      <c r="D61" s="35">
        <f>SUM(D10:D60)</f>
        <v>42361</v>
      </c>
      <c r="E61" s="35">
        <f>SUM(E10:E60)</f>
        <v>405</v>
      </c>
      <c r="F61" s="36">
        <f>SUM(F10:F60)</f>
        <v>3808</v>
      </c>
      <c r="G61" s="36">
        <f>SUM(G10:G60)</f>
        <v>396</v>
      </c>
      <c r="H61" s="36">
        <f>SUM(H10:H60)</f>
        <v>363</v>
      </c>
      <c r="I61" s="34"/>
      <c r="J61" s="34"/>
      <c r="K61" s="34"/>
      <c r="L61" s="34"/>
      <c r="M61" s="34"/>
      <c r="N61" s="34"/>
      <c r="O61" s="34"/>
      <c r="P61" s="34"/>
      <c r="Q61" s="34">
        <f>SUM(Q10:Q60)</f>
        <v>18141.9</v>
      </c>
      <c r="R61" s="37">
        <f>SUM(R10:R60)</f>
        <v>255046.49999999997</v>
      </c>
      <c r="S61" s="37">
        <f>SUM(S10:S60)</f>
        <v>27539.700000000004</v>
      </c>
      <c r="T61" s="37">
        <f>SUM(T10:T60)</f>
        <v>15770.100000000002</v>
      </c>
      <c r="U61"/>
    </row>
    <row r="62" ht="13.5" customHeight="1">
      <c r="B62" s="23" t="s">
        <v>88</v>
      </c>
    </row>
    <row r="63" spans="2:21" ht="13.5" customHeight="1">
      <c r="B63" s="24" t="s">
        <v>15</v>
      </c>
      <c r="C63" s="24" t="s">
        <v>16</v>
      </c>
      <c r="D63" s="24" t="s">
        <v>17</v>
      </c>
      <c r="E63" s="24" t="s">
        <v>18</v>
      </c>
      <c r="F63" s="24" t="s">
        <v>19</v>
      </c>
      <c r="G63" s="24" t="s">
        <v>20</v>
      </c>
      <c r="H63" s="24" t="s">
        <v>21</v>
      </c>
      <c r="I63" s="24" t="s">
        <v>22</v>
      </c>
      <c r="J63" s="24" t="s">
        <v>23</v>
      </c>
      <c r="K63" s="24" t="s">
        <v>24</v>
      </c>
      <c r="L63" s="24" t="s">
        <v>25</v>
      </c>
      <c r="M63" s="24" t="s">
        <v>26</v>
      </c>
      <c r="N63" s="24" t="s">
        <v>27</v>
      </c>
      <c r="O63" s="24" t="s">
        <v>28</v>
      </c>
      <c r="P63" s="24" t="s">
        <v>29</v>
      </c>
      <c r="Q63" s="24" t="s">
        <v>30</v>
      </c>
      <c r="R63" s="24" t="s">
        <v>31</v>
      </c>
      <c r="S63" s="24" t="s">
        <v>32</v>
      </c>
      <c r="T63" s="24" t="s">
        <v>33</v>
      </c>
      <c r="U63"/>
    </row>
    <row r="64" spans="2:21" ht="13.5" customHeight="1">
      <c r="B64" s="25" t="s">
        <v>89</v>
      </c>
      <c r="C64" s="25" t="s">
        <v>35</v>
      </c>
      <c r="D64" s="26">
        <v>32</v>
      </c>
      <c r="E64" s="26">
        <v>3</v>
      </c>
      <c r="F64" s="27">
        <v>3</v>
      </c>
      <c r="G64" s="26">
        <v>1</v>
      </c>
      <c r="H64" s="26">
        <v>1</v>
      </c>
      <c r="I64" s="28">
        <v>9.375</v>
      </c>
      <c r="J64" s="29">
        <v>9.375</v>
      </c>
      <c r="K64" s="28">
        <v>3.4375</v>
      </c>
      <c r="L64" s="28">
        <v>3.125</v>
      </c>
      <c r="M64" s="28">
        <v>0.54</v>
      </c>
      <c r="N64" s="29">
        <v>0.54</v>
      </c>
      <c r="O64" s="28">
        <v>0.79</v>
      </c>
      <c r="P64" s="28">
        <v>0.12</v>
      </c>
      <c r="Q64" s="28">
        <f aca="true" t="shared" si="8" ref="Q64:Q95">E64*M64*30</f>
        <v>48.6</v>
      </c>
      <c r="R64" s="29">
        <f aca="true" t="shared" si="9" ref="R64:R95">F64*N64*30</f>
        <v>48.6</v>
      </c>
      <c r="S64" s="28">
        <f aca="true" t="shared" si="10" ref="S64:S95">G64*O64*30</f>
        <v>23.700000000000003</v>
      </c>
      <c r="T64" s="28">
        <f aca="true" t="shared" si="11" ref="T64:T95">H64*P64*30</f>
        <v>3.5999999999999996</v>
      </c>
      <c r="U64"/>
    </row>
    <row r="65" spans="2:21" ht="13.5" customHeight="1">
      <c r="B65" s="25" t="s">
        <v>90</v>
      </c>
      <c r="C65" s="25" t="s">
        <v>37</v>
      </c>
      <c r="D65" s="26">
        <v>366</v>
      </c>
      <c r="E65" s="26">
        <v>6</v>
      </c>
      <c r="F65" s="26">
        <v>38</v>
      </c>
      <c r="G65" s="26">
        <v>7</v>
      </c>
      <c r="H65" s="27">
        <v>6</v>
      </c>
      <c r="I65" s="28">
        <v>1.63934426229508</v>
      </c>
      <c r="J65" s="28">
        <v>10.3825136612022</v>
      </c>
      <c r="K65" s="28">
        <v>1.80327868852459</v>
      </c>
      <c r="L65" s="29">
        <v>1.63934426229508</v>
      </c>
      <c r="M65" s="28">
        <v>0.45</v>
      </c>
      <c r="N65" s="28">
        <v>1.02</v>
      </c>
      <c r="O65" s="28">
        <v>2.04</v>
      </c>
      <c r="P65" s="29">
        <v>0.45</v>
      </c>
      <c r="Q65" s="28">
        <f t="shared" si="8"/>
        <v>81</v>
      </c>
      <c r="R65" s="28">
        <f t="shared" si="9"/>
        <v>1162.8</v>
      </c>
      <c r="S65" s="28">
        <f t="shared" si="10"/>
        <v>428.40000000000003</v>
      </c>
      <c r="T65" s="29">
        <f t="shared" si="11"/>
        <v>81</v>
      </c>
      <c r="U65"/>
    </row>
    <row r="66" spans="2:21" ht="13.5" customHeight="1">
      <c r="B66" s="25" t="s">
        <v>91</v>
      </c>
      <c r="C66" s="25" t="s">
        <v>37</v>
      </c>
      <c r="D66" s="26">
        <v>328</v>
      </c>
      <c r="E66" s="26">
        <v>2</v>
      </c>
      <c r="F66" s="26">
        <v>21</v>
      </c>
      <c r="G66" s="26">
        <v>2</v>
      </c>
      <c r="H66" s="27">
        <v>2</v>
      </c>
      <c r="I66" s="28">
        <v>0.609756097560976</v>
      </c>
      <c r="J66" s="28">
        <v>6.40243902439024</v>
      </c>
      <c r="K66" s="28">
        <v>0.670731707317073</v>
      </c>
      <c r="L66" s="29">
        <v>0.609756097560976</v>
      </c>
      <c r="M66" s="28">
        <v>1.84</v>
      </c>
      <c r="N66" s="28">
        <v>2.4</v>
      </c>
      <c r="O66" s="28">
        <v>3.13</v>
      </c>
      <c r="P66" s="29">
        <v>1.84</v>
      </c>
      <c r="Q66" s="28">
        <f t="shared" si="8"/>
        <v>110.4</v>
      </c>
      <c r="R66" s="28">
        <f t="shared" si="9"/>
        <v>1512</v>
      </c>
      <c r="S66" s="28">
        <f t="shared" si="10"/>
        <v>187.79999999999998</v>
      </c>
      <c r="T66" s="29">
        <f t="shared" si="11"/>
        <v>110.4</v>
      </c>
      <c r="U66"/>
    </row>
    <row r="67" spans="2:21" ht="13.5" customHeight="1">
      <c r="B67" s="25" t="s">
        <v>92</v>
      </c>
      <c r="C67" s="25" t="s">
        <v>35</v>
      </c>
      <c r="D67" s="26">
        <v>27</v>
      </c>
      <c r="E67" s="26">
        <v>2</v>
      </c>
      <c r="F67" s="27">
        <v>2</v>
      </c>
      <c r="G67" s="26">
        <v>1</v>
      </c>
      <c r="H67" s="26">
        <v>1</v>
      </c>
      <c r="I67" s="28">
        <v>7.40740740740741</v>
      </c>
      <c r="J67" s="29">
        <v>7.40740740740741</v>
      </c>
      <c r="K67" s="28">
        <v>4.07407407407407</v>
      </c>
      <c r="L67" s="28">
        <v>3.7037037037036997</v>
      </c>
      <c r="M67" s="28">
        <v>0.59</v>
      </c>
      <c r="N67" s="29">
        <v>0.59</v>
      </c>
      <c r="O67" s="28">
        <v>0.79</v>
      </c>
      <c r="P67" s="28">
        <v>0.05</v>
      </c>
      <c r="Q67" s="28">
        <f t="shared" si="8"/>
        <v>35.4</v>
      </c>
      <c r="R67" s="29">
        <f t="shared" si="9"/>
        <v>35.4</v>
      </c>
      <c r="S67" s="28">
        <f t="shared" si="10"/>
        <v>23.700000000000003</v>
      </c>
      <c r="T67" s="28">
        <f t="shared" si="11"/>
        <v>1.5</v>
      </c>
      <c r="U67"/>
    </row>
    <row r="68" spans="2:21" ht="13.5" customHeight="1">
      <c r="B68" s="25" t="s">
        <v>93</v>
      </c>
      <c r="C68" s="25" t="s">
        <v>37</v>
      </c>
      <c r="D68" s="26">
        <v>179</v>
      </c>
      <c r="E68" s="26">
        <v>1</v>
      </c>
      <c r="F68" s="26">
        <v>9</v>
      </c>
      <c r="G68" s="26">
        <v>1</v>
      </c>
      <c r="H68" s="27">
        <v>1</v>
      </c>
      <c r="I68" s="28">
        <v>0.558659217877095</v>
      </c>
      <c r="J68" s="28">
        <v>5.02793296089385</v>
      </c>
      <c r="K68" s="28">
        <v>0.614525139664804</v>
      </c>
      <c r="L68" s="29">
        <v>0.558659217877095</v>
      </c>
      <c r="M68" s="28">
        <v>0.01</v>
      </c>
      <c r="N68" s="28">
        <v>0.87</v>
      </c>
      <c r="O68" s="28">
        <v>0.01</v>
      </c>
      <c r="P68" s="29">
        <v>0.01</v>
      </c>
      <c r="Q68" s="28">
        <f t="shared" si="8"/>
        <v>0.3</v>
      </c>
      <c r="R68" s="28">
        <f t="shared" si="9"/>
        <v>234.9</v>
      </c>
      <c r="S68" s="28">
        <f t="shared" si="10"/>
        <v>0.3</v>
      </c>
      <c r="T68" s="29">
        <f t="shared" si="11"/>
        <v>0.3</v>
      </c>
      <c r="U68"/>
    </row>
    <row r="69" spans="2:21" ht="13.5" customHeight="1">
      <c r="B69" s="25" t="s">
        <v>94</v>
      </c>
      <c r="C69" s="25" t="s">
        <v>37</v>
      </c>
      <c r="D69" s="26">
        <v>226</v>
      </c>
      <c r="E69" s="26">
        <v>0</v>
      </c>
      <c r="F69" s="26">
        <v>12</v>
      </c>
      <c r="G69" s="26">
        <v>0</v>
      </c>
      <c r="H69" s="27">
        <v>0</v>
      </c>
      <c r="I69" s="28">
        <v>0</v>
      </c>
      <c r="J69" s="28">
        <v>5.30973451327434</v>
      </c>
      <c r="K69" s="28">
        <v>0</v>
      </c>
      <c r="L69" s="29">
        <v>0</v>
      </c>
      <c r="M69" s="28">
        <v>0.01</v>
      </c>
      <c r="N69" s="28">
        <v>0.88</v>
      </c>
      <c r="O69" s="28">
        <v>0.01</v>
      </c>
      <c r="P69" s="29">
        <v>0.01</v>
      </c>
      <c r="Q69" s="28">
        <f t="shared" si="8"/>
        <v>0</v>
      </c>
      <c r="R69" s="28">
        <f t="shared" si="9"/>
        <v>316.8</v>
      </c>
      <c r="S69" s="28">
        <f t="shared" si="10"/>
        <v>0</v>
      </c>
      <c r="T69" s="29">
        <f t="shared" si="11"/>
        <v>0</v>
      </c>
      <c r="U69"/>
    </row>
    <row r="70" spans="2:21" ht="13.5" customHeight="1">
      <c r="B70" s="25" t="s">
        <v>95</v>
      </c>
      <c r="C70" s="25" t="s">
        <v>35</v>
      </c>
      <c r="D70" s="26">
        <v>52</v>
      </c>
      <c r="E70" s="26">
        <v>4</v>
      </c>
      <c r="F70" s="27">
        <v>4</v>
      </c>
      <c r="G70" s="26">
        <v>1</v>
      </c>
      <c r="H70" s="26">
        <v>1</v>
      </c>
      <c r="I70" s="28">
        <v>7.69230769230769</v>
      </c>
      <c r="J70" s="29">
        <v>7.69230769230769</v>
      </c>
      <c r="K70" s="28">
        <v>2.11538461538462</v>
      </c>
      <c r="L70" s="28">
        <v>1.92307692307692</v>
      </c>
      <c r="M70" s="28">
        <v>0.6</v>
      </c>
      <c r="N70" s="29">
        <v>0.6</v>
      </c>
      <c r="O70" s="28">
        <v>1.62</v>
      </c>
      <c r="P70" s="28">
        <v>0.01</v>
      </c>
      <c r="Q70" s="28">
        <f t="shared" si="8"/>
        <v>72</v>
      </c>
      <c r="R70" s="29">
        <f t="shared" si="9"/>
        <v>72</v>
      </c>
      <c r="S70" s="28">
        <f t="shared" si="10"/>
        <v>48.6</v>
      </c>
      <c r="T70" s="28">
        <f t="shared" si="11"/>
        <v>0.3</v>
      </c>
      <c r="U70"/>
    </row>
    <row r="71" spans="2:21" ht="13.5" customHeight="1">
      <c r="B71" s="25" t="s">
        <v>96</v>
      </c>
      <c r="C71" s="25" t="s">
        <v>97</v>
      </c>
      <c r="D71" s="26">
        <v>2153</v>
      </c>
      <c r="E71" s="26">
        <v>8</v>
      </c>
      <c r="F71" s="26">
        <v>153</v>
      </c>
      <c r="G71" s="27">
        <v>8</v>
      </c>
      <c r="H71" s="26">
        <v>7</v>
      </c>
      <c r="I71" s="28">
        <v>0.357640501625639</v>
      </c>
      <c r="J71" s="28">
        <v>7.10636321411983</v>
      </c>
      <c r="K71" s="29">
        <v>0.357640501625639</v>
      </c>
      <c r="L71" s="28">
        <v>0.325127728750581</v>
      </c>
      <c r="M71" s="28">
        <v>1.49</v>
      </c>
      <c r="N71" s="28">
        <v>0.59</v>
      </c>
      <c r="O71" s="29">
        <v>1.49</v>
      </c>
      <c r="P71" s="28">
        <v>0.01</v>
      </c>
      <c r="Q71" s="28">
        <f t="shared" si="8"/>
        <v>357.6</v>
      </c>
      <c r="R71" s="28">
        <f t="shared" si="9"/>
        <v>2708.1</v>
      </c>
      <c r="S71" s="29">
        <f t="shared" si="10"/>
        <v>357.6</v>
      </c>
      <c r="T71" s="28">
        <f t="shared" si="11"/>
        <v>2.1</v>
      </c>
      <c r="U71"/>
    </row>
    <row r="72" spans="2:21" ht="13.5" customHeight="1">
      <c r="B72" s="25" t="s">
        <v>98</v>
      </c>
      <c r="C72" s="25" t="s">
        <v>35</v>
      </c>
      <c r="D72" s="26">
        <v>795</v>
      </c>
      <c r="E72" s="26">
        <v>57</v>
      </c>
      <c r="F72" s="27">
        <v>57</v>
      </c>
      <c r="G72" s="26">
        <v>3</v>
      </c>
      <c r="H72" s="26">
        <v>3</v>
      </c>
      <c r="I72" s="28">
        <v>7.16981132075472</v>
      </c>
      <c r="J72" s="29">
        <v>7.16981132075472</v>
      </c>
      <c r="K72" s="28">
        <v>0.415094339622642</v>
      </c>
      <c r="L72" s="28">
        <v>0.377358490566038</v>
      </c>
      <c r="M72" s="28">
        <v>0.68</v>
      </c>
      <c r="N72" s="29">
        <v>0.68</v>
      </c>
      <c r="O72" s="28">
        <v>2.83</v>
      </c>
      <c r="P72" s="28">
        <v>0.1</v>
      </c>
      <c r="Q72" s="28">
        <f t="shared" si="8"/>
        <v>1162.8000000000002</v>
      </c>
      <c r="R72" s="29">
        <f t="shared" si="9"/>
        <v>1162.8000000000002</v>
      </c>
      <c r="S72" s="28">
        <f t="shared" si="10"/>
        <v>254.70000000000002</v>
      </c>
      <c r="T72" s="28">
        <f t="shared" si="11"/>
        <v>9.000000000000002</v>
      </c>
      <c r="U72"/>
    </row>
    <row r="73" spans="2:21" ht="13.5" customHeight="1">
      <c r="B73" s="25" t="s">
        <v>99</v>
      </c>
      <c r="C73" s="25" t="s">
        <v>35</v>
      </c>
      <c r="D73" s="26">
        <v>479</v>
      </c>
      <c r="E73" s="26">
        <v>34</v>
      </c>
      <c r="F73" s="27">
        <v>34</v>
      </c>
      <c r="G73" s="26">
        <v>11</v>
      </c>
      <c r="H73" s="26">
        <v>10</v>
      </c>
      <c r="I73" s="28">
        <v>7.09812108559499</v>
      </c>
      <c r="J73" s="29">
        <v>7.09812108559499</v>
      </c>
      <c r="K73" s="28">
        <v>2.2964509394572</v>
      </c>
      <c r="L73" s="28">
        <v>2.08768267223382</v>
      </c>
      <c r="M73" s="28">
        <v>0.6</v>
      </c>
      <c r="N73" s="29">
        <v>0.6</v>
      </c>
      <c r="O73" s="28">
        <v>0.02</v>
      </c>
      <c r="P73" s="28">
        <v>0.01</v>
      </c>
      <c r="Q73" s="28">
        <f t="shared" si="8"/>
        <v>612</v>
      </c>
      <c r="R73" s="29">
        <f t="shared" si="9"/>
        <v>612</v>
      </c>
      <c r="S73" s="28">
        <f t="shared" si="10"/>
        <v>6.6</v>
      </c>
      <c r="T73" s="28">
        <f t="shared" si="11"/>
        <v>3</v>
      </c>
      <c r="U73"/>
    </row>
    <row r="74" spans="2:21" ht="13.5" customHeight="1">
      <c r="B74" s="25" t="s">
        <v>100</v>
      </c>
      <c r="C74" s="25" t="s">
        <v>35</v>
      </c>
      <c r="D74" s="26">
        <v>139</v>
      </c>
      <c r="E74" s="26">
        <v>10</v>
      </c>
      <c r="F74" s="27">
        <v>10</v>
      </c>
      <c r="G74" s="26">
        <v>3</v>
      </c>
      <c r="H74" s="26">
        <v>3</v>
      </c>
      <c r="I74" s="28">
        <v>7.19424460431655</v>
      </c>
      <c r="J74" s="29">
        <v>7.19424460431655</v>
      </c>
      <c r="K74" s="28">
        <v>2.37410071942446</v>
      </c>
      <c r="L74" s="28">
        <v>2.15827338129496</v>
      </c>
      <c r="M74" s="28">
        <v>0.6</v>
      </c>
      <c r="N74" s="29">
        <v>0.6</v>
      </c>
      <c r="O74" s="28">
        <v>0.02</v>
      </c>
      <c r="P74" s="28">
        <v>0.01</v>
      </c>
      <c r="Q74" s="28">
        <f t="shared" si="8"/>
        <v>180</v>
      </c>
      <c r="R74" s="29">
        <f t="shared" si="9"/>
        <v>180</v>
      </c>
      <c r="S74" s="28">
        <f t="shared" si="10"/>
        <v>1.7999999999999998</v>
      </c>
      <c r="T74" s="28">
        <f t="shared" si="11"/>
        <v>0.8999999999999999</v>
      </c>
      <c r="U74"/>
    </row>
    <row r="75" spans="2:21" ht="13.5" customHeight="1">
      <c r="B75" s="25" t="s">
        <v>101</v>
      </c>
      <c r="C75" s="25" t="s">
        <v>37</v>
      </c>
      <c r="D75" s="26">
        <v>408</v>
      </c>
      <c r="E75" s="26">
        <v>8</v>
      </c>
      <c r="F75" s="26">
        <v>29</v>
      </c>
      <c r="G75" s="26">
        <v>9</v>
      </c>
      <c r="H75" s="27">
        <v>8</v>
      </c>
      <c r="I75" s="28">
        <v>1.96078431372549</v>
      </c>
      <c r="J75" s="28">
        <v>7.1078431372549</v>
      </c>
      <c r="K75" s="28">
        <v>2.15686274509804</v>
      </c>
      <c r="L75" s="29">
        <v>1.96078431372549</v>
      </c>
      <c r="M75" s="28">
        <v>0.01</v>
      </c>
      <c r="N75" s="28">
        <v>0.6</v>
      </c>
      <c r="O75" s="28">
        <v>0.11</v>
      </c>
      <c r="P75" s="29">
        <v>0.01</v>
      </c>
      <c r="Q75" s="28">
        <f t="shared" si="8"/>
        <v>2.4</v>
      </c>
      <c r="R75" s="28">
        <f t="shared" si="9"/>
        <v>522</v>
      </c>
      <c r="S75" s="28">
        <f t="shared" si="10"/>
        <v>29.7</v>
      </c>
      <c r="T75" s="29">
        <f t="shared" si="11"/>
        <v>2.4</v>
      </c>
      <c r="U75"/>
    </row>
    <row r="76" spans="2:21" ht="13.5" customHeight="1">
      <c r="B76" s="25" t="s">
        <v>102</v>
      </c>
      <c r="C76" s="25" t="s">
        <v>37</v>
      </c>
      <c r="D76" s="26">
        <v>534</v>
      </c>
      <c r="E76" s="26">
        <v>1</v>
      </c>
      <c r="F76" s="26">
        <v>38</v>
      </c>
      <c r="G76" s="26">
        <v>1</v>
      </c>
      <c r="H76" s="27">
        <v>1</v>
      </c>
      <c r="I76" s="28">
        <v>0.187265917602996</v>
      </c>
      <c r="J76" s="28">
        <v>7.11610486891386</v>
      </c>
      <c r="K76" s="28">
        <v>0.205992509363296</v>
      </c>
      <c r="L76" s="29">
        <v>0.187265917602996</v>
      </c>
      <c r="M76" s="28">
        <v>0.22</v>
      </c>
      <c r="N76" s="28">
        <v>0.6</v>
      </c>
      <c r="O76" s="28">
        <v>1.63</v>
      </c>
      <c r="P76" s="29">
        <v>0.22</v>
      </c>
      <c r="Q76" s="28">
        <f t="shared" si="8"/>
        <v>6.6</v>
      </c>
      <c r="R76" s="28">
        <f t="shared" si="9"/>
        <v>684</v>
      </c>
      <c r="S76" s="28">
        <f t="shared" si="10"/>
        <v>48.9</v>
      </c>
      <c r="T76" s="29">
        <f t="shared" si="11"/>
        <v>6.6</v>
      </c>
      <c r="U76"/>
    </row>
    <row r="77" spans="2:21" ht="13.5" customHeight="1">
      <c r="B77" s="25" t="s">
        <v>103</v>
      </c>
      <c r="C77" s="25" t="s">
        <v>35</v>
      </c>
      <c r="D77" s="26">
        <v>1052</v>
      </c>
      <c r="E77" s="26">
        <v>74</v>
      </c>
      <c r="F77" s="27">
        <v>74</v>
      </c>
      <c r="G77" s="26">
        <v>23</v>
      </c>
      <c r="H77" s="26">
        <v>21</v>
      </c>
      <c r="I77" s="28">
        <v>7.03422053231939</v>
      </c>
      <c r="J77" s="29">
        <v>7.03422053231939</v>
      </c>
      <c r="K77" s="28">
        <v>2.1958174904943</v>
      </c>
      <c r="L77" s="28">
        <v>1.99619771863118</v>
      </c>
      <c r="M77" s="28">
        <v>0.6</v>
      </c>
      <c r="N77" s="29">
        <v>0.6</v>
      </c>
      <c r="O77" s="28">
        <v>0.4</v>
      </c>
      <c r="P77" s="28">
        <v>0.01</v>
      </c>
      <c r="Q77" s="28">
        <f t="shared" si="8"/>
        <v>1332</v>
      </c>
      <c r="R77" s="29">
        <f t="shared" si="9"/>
        <v>1332</v>
      </c>
      <c r="S77" s="28">
        <f t="shared" si="10"/>
        <v>276.00000000000006</v>
      </c>
      <c r="T77" s="28">
        <f t="shared" si="11"/>
        <v>6.3</v>
      </c>
      <c r="U77"/>
    </row>
    <row r="78" spans="2:21" ht="13.5" customHeight="1">
      <c r="B78" s="25" t="s">
        <v>104</v>
      </c>
      <c r="C78" s="25" t="s">
        <v>35</v>
      </c>
      <c r="D78" s="26">
        <v>95</v>
      </c>
      <c r="E78" s="26">
        <v>7</v>
      </c>
      <c r="F78" s="27">
        <v>7</v>
      </c>
      <c r="G78" s="26">
        <v>2</v>
      </c>
      <c r="H78" s="26">
        <v>2</v>
      </c>
      <c r="I78" s="28">
        <v>7.36842105263158</v>
      </c>
      <c r="J78" s="29">
        <v>7.36842105263158</v>
      </c>
      <c r="K78" s="28">
        <v>2.31578947368421</v>
      </c>
      <c r="L78" s="28">
        <v>2.10526315789474</v>
      </c>
      <c r="M78" s="28">
        <v>0.6</v>
      </c>
      <c r="N78" s="29">
        <v>0.6</v>
      </c>
      <c r="O78" s="28">
        <v>0.01</v>
      </c>
      <c r="P78" s="28">
        <v>0.01</v>
      </c>
      <c r="Q78" s="28">
        <f t="shared" si="8"/>
        <v>126</v>
      </c>
      <c r="R78" s="29">
        <f t="shared" si="9"/>
        <v>126</v>
      </c>
      <c r="S78" s="28">
        <f t="shared" si="10"/>
        <v>0.6</v>
      </c>
      <c r="T78" s="28">
        <f t="shared" si="11"/>
        <v>0.6</v>
      </c>
      <c r="U78"/>
    </row>
    <row r="79" spans="2:21" ht="13.5" customHeight="1">
      <c r="B79" s="32" t="s">
        <v>105</v>
      </c>
      <c r="C79" s="25" t="s">
        <v>35</v>
      </c>
      <c r="D79" s="26">
        <v>109</v>
      </c>
      <c r="E79" s="26">
        <v>8</v>
      </c>
      <c r="F79" s="27">
        <v>8</v>
      </c>
      <c r="G79" s="26">
        <v>2</v>
      </c>
      <c r="H79" s="26">
        <v>2</v>
      </c>
      <c r="I79" s="28">
        <v>7.3394495412844</v>
      </c>
      <c r="J79" s="29">
        <v>7.3394495412844</v>
      </c>
      <c r="K79" s="28">
        <v>2.01834862385321</v>
      </c>
      <c r="L79" s="28">
        <v>1.8348623853211001</v>
      </c>
      <c r="M79" s="28">
        <v>0.6</v>
      </c>
      <c r="N79" s="29">
        <v>0.6</v>
      </c>
      <c r="O79" s="28">
        <v>0.01</v>
      </c>
      <c r="P79" s="28">
        <v>0.01</v>
      </c>
      <c r="Q79" s="28">
        <f t="shared" si="8"/>
        <v>144</v>
      </c>
      <c r="R79" s="29">
        <f t="shared" si="9"/>
        <v>144</v>
      </c>
      <c r="S79" s="28">
        <f t="shared" si="10"/>
        <v>0.6</v>
      </c>
      <c r="T79" s="28">
        <f t="shared" si="11"/>
        <v>0.6</v>
      </c>
      <c r="U79"/>
    </row>
    <row r="80" spans="2:21" ht="13.5" customHeight="1">
      <c r="B80" s="25" t="s">
        <v>106</v>
      </c>
      <c r="C80" s="25" t="s">
        <v>35</v>
      </c>
      <c r="D80" s="26">
        <v>176</v>
      </c>
      <c r="E80" s="26">
        <v>12</v>
      </c>
      <c r="F80" s="27">
        <v>12</v>
      </c>
      <c r="G80" s="26">
        <v>4</v>
      </c>
      <c r="H80" s="26">
        <v>4</v>
      </c>
      <c r="I80" s="28">
        <v>6.81818181818182</v>
      </c>
      <c r="J80" s="29">
        <v>6.81818181818182</v>
      </c>
      <c r="K80" s="28">
        <v>2.5</v>
      </c>
      <c r="L80" s="28">
        <v>2.27272727272727</v>
      </c>
      <c r="M80" s="28">
        <v>0.6</v>
      </c>
      <c r="N80" s="29">
        <v>0.6</v>
      </c>
      <c r="O80" s="28">
        <v>0.78</v>
      </c>
      <c r="P80" s="28">
        <v>0.02</v>
      </c>
      <c r="Q80" s="28">
        <f t="shared" si="8"/>
        <v>215.99999999999997</v>
      </c>
      <c r="R80" s="29">
        <f t="shared" si="9"/>
        <v>215.99999999999997</v>
      </c>
      <c r="S80" s="28">
        <f t="shared" si="10"/>
        <v>93.60000000000001</v>
      </c>
      <c r="T80" s="28">
        <f t="shared" si="11"/>
        <v>2.4</v>
      </c>
      <c r="U80"/>
    </row>
    <row r="81" spans="2:21" ht="13.5" customHeight="1">
      <c r="B81" s="25" t="s">
        <v>107</v>
      </c>
      <c r="C81" s="25" t="s">
        <v>35</v>
      </c>
      <c r="D81" s="26">
        <v>377</v>
      </c>
      <c r="E81" s="26">
        <v>27</v>
      </c>
      <c r="F81" s="27">
        <v>27</v>
      </c>
      <c r="G81" s="26">
        <v>9</v>
      </c>
      <c r="H81" s="26">
        <v>8</v>
      </c>
      <c r="I81" s="28">
        <v>7.16180371352785</v>
      </c>
      <c r="J81" s="29">
        <v>7.16180371352785</v>
      </c>
      <c r="K81" s="28">
        <v>2.3342175066313002</v>
      </c>
      <c r="L81" s="28">
        <v>2.12201591511936</v>
      </c>
      <c r="M81" s="28">
        <v>0.6</v>
      </c>
      <c r="N81" s="29">
        <v>0.6</v>
      </c>
      <c r="O81" s="28">
        <v>0.01</v>
      </c>
      <c r="P81" s="28">
        <v>0.01</v>
      </c>
      <c r="Q81" s="28">
        <f t="shared" si="8"/>
        <v>486</v>
      </c>
      <c r="R81" s="29">
        <f t="shared" si="9"/>
        <v>486</v>
      </c>
      <c r="S81" s="28">
        <f t="shared" si="10"/>
        <v>2.6999999999999997</v>
      </c>
      <c r="T81" s="28">
        <f t="shared" si="11"/>
        <v>2.4</v>
      </c>
      <c r="U81"/>
    </row>
    <row r="82" spans="2:21" ht="13.5" customHeight="1">
      <c r="B82" s="32" t="s">
        <v>108</v>
      </c>
      <c r="C82" s="25" t="s">
        <v>35</v>
      </c>
      <c r="D82" s="26">
        <v>40</v>
      </c>
      <c r="E82" s="26">
        <v>3</v>
      </c>
      <c r="F82" s="27">
        <v>3</v>
      </c>
      <c r="G82" s="26">
        <v>1</v>
      </c>
      <c r="H82" s="26">
        <v>1</v>
      </c>
      <c r="I82" s="28">
        <v>7.5</v>
      </c>
      <c r="J82" s="29">
        <v>7.5</v>
      </c>
      <c r="K82" s="28">
        <v>2.75</v>
      </c>
      <c r="L82" s="28">
        <v>2.5</v>
      </c>
      <c r="M82" s="28">
        <v>0.6</v>
      </c>
      <c r="N82" s="29">
        <v>0.6</v>
      </c>
      <c r="O82" s="28">
        <v>0.01</v>
      </c>
      <c r="P82" s="28">
        <v>0.01</v>
      </c>
      <c r="Q82" s="28">
        <f t="shared" si="8"/>
        <v>53.99999999999999</v>
      </c>
      <c r="R82" s="29">
        <f t="shared" si="9"/>
        <v>53.99999999999999</v>
      </c>
      <c r="S82" s="28">
        <f t="shared" si="10"/>
        <v>0.3</v>
      </c>
      <c r="T82" s="28">
        <f t="shared" si="11"/>
        <v>0.3</v>
      </c>
      <c r="U82"/>
    </row>
    <row r="83" spans="2:21" ht="13.5" customHeight="1">
      <c r="B83" s="25" t="s">
        <v>109</v>
      </c>
      <c r="C83" s="25" t="s">
        <v>35</v>
      </c>
      <c r="D83" s="26">
        <v>55</v>
      </c>
      <c r="E83" s="26">
        <v>4</v>
      </c>
      <c r="F83" s="27">
        <v>4</v>
      </c>
      <c r="G83" s="26">
        <v>1</v>
      </c>
      <c r="H83" s="26">
        <v>1</v>
      </c>
      <c r="I83" s="28">
        <v>7.27272727272727</v>
      </c>
      <c r="J83" s="29">
        <v>7.27272727272727</v>
      </c>
      <c r="K83" s="28">
        <v>2</v>
      </c>
      <c r="L83" s="28">
        <v>1.8181818181818201</v>
      </c>
      <c r="M83" s="28">
        <v>0.6</v>
      </c>
      <c r="N83" s="29">
        <v>0.6</v>
      </c>
      <c r="O83" s="28">
        <v>1.62</v>
      </c>
      <c r="P83" s="28">
        <v>0.2</v>
      </c>
      <c r="Q83" s="28">
        <f t="shared" si="8"/>
        <v>72</v>
      </c>
      <c r="R83" s="29">
        <f t="shared" si="9"/>
        <v>72</v>
      </c>
      <c r="S83" s="28">
        <f t="shared" si="10"/>
        <v>48.6</v>
      </c>
      <c r="T83" s="28">
        <f t="shared" si="11"/>
        <v>6</v>
      </c>
      <c r="U83"/>
    </row>
    <row r="84" spans="2:21" ht="13.5" customHeight="1">
      <c r="B84" s="25" t="s">
        <v>110</v>
      </c>
      <c r="C84" s="25" t="s">
        <v>37</v>
      </c>
      <c r="D84" s="26">
        <v>8255</v>
      </c>
      <c r="E84" s="26">
        <v>28</v>
      </c>
      <c r="F84" s="26">
        <v>578</v>
      </c>
      <c r="G84" s="26">
        <v>31</v>
      </c>
      <c r="H84" s="27">
        <v>28</v>
      </c>
      <c r="I84" s="28">
        <v>0.339188370684434</v>
      </c>
      <c r="J84" s="28">
        <v>7.00181708055724</v>
      </c>
      <c r="K84" s="28">
        <v>0.373107207752877</v>
      </c>
      <c r="L84" s="29">
        <v>0.339188370684434</v>
      </c>
      <c r="M84" s="28">
        <v>0.13</v>
      </c>
      <c r="N84" s="28">
        <v>0.54</v>
      </c>
      <c r="O84" s="28">
        <v>1.16</v>
      </c>
      <c r="P84" s="29">
        <v>0.13</v>
      </c>
      <c r="Q84" s="28">
        <f t="shared" si="8"/>
        <v>109.2</v>
      </c>
      <c r="R84" s="28">
        <f t="shared" si="9"/>
        <v>9363.6</v>
      </c>
      <c r="S84" s="28">
        <f t="shared" si="10"/>
        <v>1078.8</v>
      </c>
      <c r="T84" s="29">
        <f t="shared" si="11"/>
        <v>109.2</v>
      </c>
      <c r="U84"/>
    </row>
    <row r="85" spans="2:21" ht="13.5" customHeight="1">
      <c r="B85" s="25" t="s">
        <v>111</v>
      </c>
      <c r="C85" s="25" t="s">
        <v>37</v>
      </c>
      <c r="D85" s="26">
        <v>426</v>
      </c>
      <c r="E85" s="26">
        <v>1</v>
      </c>
      <c r="F85" s="26">
        <v>30</v>
      </c>
      <c r="G85" s="26">
        <v>1</v>
      </c>
      <c r="H85" s="27">
        <v>1</v>
      </c>
      <c r="I85" s="28">
        <v>0.234741784037559</v>
      </c>
      <c r="J85" s="28">
        <v>7.04225352112676</v>
      </c>
      <c r="K85" s="28">
        <v>0.258215962441315</v>
      </c>
      <c r="L85" s="29">
        <v>0.234741784037559</v>
      </c>
      <c r="M85" s="28">
        <v>0.28</v>
      </c>
      <c r="N85" s="28">
        <v>0.59</v>
      </c>
      <c r="O85" s="28">
        <v>2.06</v>
      </c>
      <c r="P85" s="29">
        <v>0.28</v>
      </c>
      <c r="Q85" s="28">
        <f t="shared" si="8"/>
        <v>8.4</v>
      </c>
      <c r="R85" s="28">
        <f t="shared" si="9"/>
        <v>531</v>
      </c>
      <c r="S85" s="28">
        <f t="shared" si="10"/>
        <v>61.800000000000004</v>
      </c>
      <c r="T85" s="29">
        <f t="shared" si="11"/>
        <v>8.4</v>
      </c>
      <c r="U85"/>
    </row>
    <row r="86" spans="2:21" ht="13.5" customHeight="1">
      <c r="B86" s="25" t="s">
        <v>112</v>
      </c>
      <c r="C86" s="25" t="s">
        <v>37</v>
      </c>
      <c r="D86" s="26">
        <v>3408</v>
      </c>
      <c r="E86" s="26">
        <v>11</v>
      </c>
      <c r="F86" s="26">
        <v>242</v>
      </c>
      <c r="G86" s="26">
        <v>12</v>
      </c>
      <c r="H86" s="27">
        <v>11</v>
      </c>
      <c r="I86" s="28">
        <v>0.322769953051643</v>
      </c>
      <c r="J86" s="28">
        <v>7.10093896713615</v>
      </c>
      <c r="K86" s="28">
        <v>0.355046948356808</v>
      </c>
      <c r="L86" s="29">
        <v>0.322769953051643</v>
      </c>
      <c r="M86" s="28">
        <v>0.01</v>
      </c>
      <c r="N86" s="28">
        <v>0.59</v>
      </c>
      <c r="O86" s="28">
        <v>0.01</v>
      </c>
      <c r="P86" s="29">
        <v>0.01</v>
      </c>
      <c r="Q86" s="28">
        <f t="shared" si="8"/>
        <v>3.3</v>
      </c>
      <c r="R86" s="28">
        <f t="shared" si="9"/>
        <v>4283.4</v>
      </c>
      <c r="S86" s="28">
        <f t="shared" si="10"/>
        <v>3.5999999999999996</v>
      </c>
      <c r="T86" s="29">
        <f t="shared" si="11"/>
        <v>3.3</v>
      </c>
      <c r="U86"/>
    </row>
    <row r="87" spans="2:21" ht="13.5" customHeight="1">
      <c r="B87" s="25" t="s">
        <v>113</v>
      </c>
      <c r="C87" s="25" t="s">
        <v>35</v>
      </c>
      <c r="D87" s="26">
        <v>11</v>
      </c>
      <c r="E87" s="26">
        <v>1</v>
      </c>
      <c r="F87" s="27">
        <v>1</v>
      </c>
      <c r="G87" s="26">
        <v>0</v>
      </c>
      <c r="H87" s="26">
        <v>0</v>
      </c>
      <c r="I87" s="28">
        <v>9.09090909090909</v>
      </c>
      <c r="J87" s="29">
        <v>9.09090909090909</v>
      </c>
      <c r="K87" s="28">
        <v>0</v>
      </c>
      <c r="L87" s="28">
        <v>0</v>
      </c>
      <c r="M87" s="28">
        <v>0.6</v>
      </c>
      <c r="N87" s="29">
        <v>0.6</v>
      </c>
      <c r="O87" s="28">
        <v>1.31</v>
      </c>
      <c r="P87" s="28">
        <v>0.04</v>
      </c>
      <c r="Q87" s="28">
        <f t="shared" si="8"/>
        <v>18</v>
      </c>
      <c r="R87" s="29">
        <f t="shared" si="9"/>
        <v>18</v>
      </c>
      <c r="S87" s="28">
        <f t="shared" si="10"/>
        <v>0</v>
      </c>
      <c r="T87" s="28">
        <f t="shared" si="11"/>
        <v>0</v>
      </c>
      <c r="U87"/>
    </row>
    <row r="88" spans="2:21" ht="13.5" customHeight="1">
      <c r="B88" s="25" t="s">
        <v>114</v>
      </c>
      <c r="C88" s="25" t="s">
        <v>37</v>
      </c>
      <c r="D88" s="26">
        <v>1527</v>
      </c>
      <c r="E88" s="26">
        <v>5</v>
      </c>
      <c r="F88" s="26">
        <v>117</v>
      </c>
      <c r="G88" s="26">
        <v>6</v>
      </c>
      <c r="H88" s="27">
        <v>5</v>
      </c>
      <c r="I88" s="28">
        <v>0.327439423706614</v>
      </c>
      <c r="J88" s="28">
        <v>7.66208251473477</v>
      </c>
      <c r="K88" s="28">
        <v>0.360183366077276</v>
      </c>
      <c r="L88" s="29">
        <v>0.327439423706614</v>
      </c>
      <c r="M88" s="28">
        <v>0.35</v>
      </c>
      <c r="N88" s="28">
        <v>0.5</v>
      </c>
      <c r="O88" s="28">
        <v>2.15</v>
      </c>
      <c r="P88" s="29">
        <v>0.35</v>
      </c>
      <c r="Q88" s="28">
        <f t="shared" si="8"/>
        <v>52.5</v>
      </c>
      <c r="R88" s="28">
        <f t="shared" si="9"/>
        <v>1755</v>
      </c>
      <c r="S88" s="28">
        <f t="shared" si="10"/>
        <v>386.99999999999994</v>
      </c>
      <c r="T88" s="29">
        <f t="shared" si="11"/>
        <v>52.5</v>
      </c>
      <c r="U88"/>
    </row>
    <row r="89" spans="2:21" ht="13.5" customHeight="1">
      <c r="B89" s="25" t="s">
        <v>115</v>
      </c>
      <c r="C89" s="25" t="s">
        <v>37</v>
      </c>
      <c r="D89" s="26">
        <v>755</v>
      </c>
      <c r="E89" s="26">
        <v>5</v>
      </c>
      <c r="F89" s="26">
        <v>73</v>
      </c>
      <c r="G89" s="26">
        <v>6</v>
      </c>
      <c r="H89" s="27">
        <v>5</v>
      </c>
      <c r="I89" s="28">
        <v>0.662251655629139</v>
      </c>
      <c r="J89" s="28">
        <v>9.66887417218543</v>
      </c>
      <c r="K89" s="28">
        <v>0.728476821192053</v>
      </c>
      <c r="L89" s="29">
        <v>0.662251655629139</v>
      </c>
      <c r="M89" s="28">
        <v>0.84</v>
      </c>
      <c r="N89" s="28">
        <v>0.94</v>
      </c>
      <c r="O89" s="28">
        <v>2.15</v>
      </c>
      <c r="P89" s="29">
        <v>0.84</v>
      </c>
      <c r="Q89" s="28">
        <f t="shared" si="8"/>
        <v>126</v>
      </c>
      <c r="R89" s="28">
        <f t="shared" si="9"/>
        <v>2058.6</v>
      </c>
      <c r="S89" s="28">
        <f t="shared" si="10"/>
        <v>386.99999999999994</v>
      </c>
      <c r="T89" s="29">
        <f t="shared" si="11"/>
        <v>126</v>
      </c>
      <c r="U89"/>
    </row>
    <row r="90" spans="2:21" ht="13.5" customHeight="1">
      <c r="B90" s="25" t="s">
        <v>116</v>
      </c>
      <c r="C90" s="25" t="s">
        <v>37</v>
      </c>
      <c r="D90" s="26">
        <v>1372</v>
      </c>
      <c r="E90" s="26">
        <v>5</v>
      </c>
      <c r="F90" s="26">
        <v>98</v>
      </c>
      <c r="G90" s="26">
        <v>6</v>
      </c>
      <c r="H90" s="27">
        <v>5</v>
      </c>
      <c r="I90" s="28">
        <v>0.364431486880466</v>
      </c>
      <c r="J90" s="28">
        <v>7.14285714285714</v>
      </c>
      <c r="K90" s="28">
        <v>0.400874635568513</v>
      </c>
      <c r="L90" s="29">
        <v>0.364431486880466</v>
      </c>
      <c r="M90" s="28">
        <v>0.01</v>
      </c>
      <c r="N90" s="28">
        <v>0.59</v>
      </c>
      <c r="O90" s="28">
        <v>0.7</v>
      </c>
      <c r="P90" s="29">
        <v>0.01</v>
      </c>
      <c r="Q90" s="28">
        <f t="shared" si="8"/>
        <v>1.5</v>
      </c>
      <c r="R90" s="28">
        <f t="shared" si="9"/>
        <v>1734.6</v>
      </c>
      <c r="S90" s="28">
        <f t="shared" si="10"/>
        <v>125.99999999999997</v>
      </c>
      <c r="T90" s="29">
        <f t="shared" si="11"/>
        <v>1.5</v>
      </c>
      <c r="U90"/>
    </row>
    <row r="91" spans="2:21" ht="13.5" customHeight="1">
      <c r="B91" s="25" t="s">
        <v>117</v>
      </c>
      <c r="C91" s="25" t="s">
        <v>35</v>
      </c>
      <c r="D91" s="26">
        <v>77</v>
      </c>
      <c r="E91" s="26">
        <v>5</v>
      </c>
      <c r="F91" s="27">
        <v>5</v>
      </c>
      <c r="G91" s="26">
        <v>2</v>
      </c>
      <c r="H91" s="26">
        <v>2</v>
      </c>
      <c r="I91" s="28">
        <v>6.49350649350649</v>
      </c>
      <c r="J91" s="29">
        <v>6.49350649350649</v>
      </c>
      <c r="K91" s="28">
        <v>2.85714285714286</v>
      </c>
      <c r="L91" s="28">
        <v>2.5974025974026</v>
      </c>
      <c r="M91" s="28">
        <v>0.6</v>
      </c>
      <c r="N91" s="29">
        <v>0.6</v>
      </c>
      <c r="O91" s="28">
        <v>0.56</v>
      </c>
      <c r="P91" s="28">
        <v>0.01</v>
      </c>
      <c r="Q91" s="28">
        <f t="shared" si="8"/>
        <v>90</v>
      </c>
      <c r="R91" s="29">
        <f t="shared" si="9"/>
        <v>90</v>
      </c>
      <c r="S91" s="28">
        <f t="shared" si="10"/>
        <v>33.6</v>
      </c>
      <c r="T91" s="28">
        <f t="shared" si="11"/>
        <v>0.6</v>
      </c>
      <c r="U91"/>
    </row>
    <row r="92" spans="2:21" ht="13.5" customHeight="1">
      <c r="B92" s="25" t="s">
        <v>118</v>
      </c>
      <c r="C92" s="25" t="s">
        <v>37</v>
      </c>
      <c r="D92" s="26">
        <v>181</v>
      </c>
      <c r="E92" s="26">
        <v>4</v>
      </c>
      <c r="F92" s="26">
        <v>14</v>
      </c>
      <c r="G92" s="26">
        <v>4</v>
      </c>
      <c r="H92" s="27">
        <v>4</v>
      </c>
      <c r="I92" s="28">
        <v>2.20994475138122</v>
      </c>
      <c r="J92" s="28">
        <v>7.73480662983425</v>
      </c>
      <c r="K92" s="28">
        <v>2.43093922651934</v>
      </c>
      <c r="L92" s="29">
        <v>2.20994475138122</v>
      </c>
      <c r="M92" s="28">
        <v>2.3</v>
      </c>
      <c r="N92" s="28">
        <v>5.55</v>
      </c>
      <c r="O92" s="28">
        <v>6.77</v>
      </c>
      <c r="P92" s="29">
        <v>2.3</v>
      </c>
      <c r="Q92" s="28">
        <f t="shared" si="8"/>
        <v>276</v>
      </c>
      <c r="R92" s="28">
        <f t="shared" si="9"/>
        <v>2331</v>
      </c>
      <c r="S92" s="28">
        <f t="shared" si="10"/>
        <v>812.4</v>
      </c>
      <c r="T92" s="29">
        <f t="shared" si="11"/>
        <v>276</v>
      </c>
      <c r="U92"/>
    </row>
    <row r="93" spans="2:21" ht="13.5" customHeight="1">
      <c r="B93" s="25" t="s">
        <v>119</v>
      </c>
      <c r="C93" s="25" t="s">
        <v>37</v>
      </c>
      <c r="D93" s="26">
        <v>1009</v>
      </c>
      <c r="E93" s="26">
        <v>2</v>
      </c>
      <c r="F93" s="26">
        <v>71</v>
      </c>
      <c r="G93" s="26">
        <v>2</v>
      </c>
      <c r="H93" s="27">
        <v>2</v>
      </c>
      <c r="I93" s="28">
        <v>0.198216055500496</v>
      </c>
      <c r="J93" s="28">
        <v>7.03666997026759</v>
      </c>
      <c r="K93" s="28">
        <v>0.218037661050545</v>
      </c>
      <c r="L93" s="29">
        <v>0.198216055500496</v>
      </c>
      <c r="M93" s="28">
        <v>0.35</v>
      </c>
      <c r="N93" s="28">
        <v>0.6</v>
      </c>
      <c r="O93" s="28">
        <v>1.21</v>
      </c>
      <c r="P93" s="29">
        <v>0.35</v>
      </c>
      <c r="Q93" s="28">
        <f t="shared" si="8"/>
        <v>21</v>
      </c>
      <c r="R93" s="28">
        <f t="shared" si="9"/>
        <v>1278</v>
      </c>
      <c r="S93" s="28">
        <f t="shared" si="10"/>
        <v>72.6</v>
      </c>
      <c r="T93" s="29">
        <f t="shared" si="11"/>
        <v>21</v>
      </c>
      <c r="U93"/>
    </row>
    <row r="94" spans="2:21" ht="13.5" customHeight="1">
      <c r="B94" s="25" t="s">
        <v>120</v>
      </c>
      <c r="C94" s="25" t="s">
        <v>37</v>
      </c>
      <c r="D94" s="26">
        <v>3301</v>
      </c>
      <c r="E94" s="26">
        <v>19</v>
      </c>
      <c r="F94" s="26">
        <v>229</v>
      </c>
      <c r="G94" s="26">
        <v>21</v>
      </c>
      <c r="H94" s="27">
        <v>19</v>
      </c>
      <c r="I94" s="28">
        <v>0.575583156619206</v>
      </c>
      <c r="J94" s="28">
        <v>6.93729172977886</v>
      </c>
      <c r="K94" s="28">
        <v>0.633141472281127</v>
      </c>
      <c r="L94" s="29">
        <v>0.575583156619206</v>
      </c>
      <c r="M94" s="28">
        <v>1.76</v>
      </c>
      <c r="N94" s="28">
        <v>1.78</v>
      </c>
      <c r="O94" s="28">
        <v>2.5</v>
      </c>
      <c r="P94" s="29">
        <v>1.76</v>
      </c>
      <c r="Q94" s="28">
        <f t="shared" si="8"/>
        <v>1003.1999999999999</v>
      </c>
      <c r="R94" s="28">
        <f t="shared" si="9"/>
        <v>12228.6</v>
      </c>
      <c r="S94" s="28">
        <f t="shared" si="10"/>
        <v>1575</v>
      </c>
      <c r="T94" s="29">
        <f t="shared" si="11"/>
        <v>1003.1999999999999</v>
      </c>
      <c r="U94"/>
    </row>
    <row r="95" spans="2:21" ht="13.5" customHeight="1">
      <c r="B95" s="25" t="s">
        <v>121</v>
      </c>
      <c r="C95" s="25" t="s">
        <v>37</v>
      </c>
      <c r="D95" s="26">
        <v>365</v>
      </c>
      <c r="E95" s="26">
        <v>9</v>
      </c>
      <c r="F95" s="26">
        <v>29</v>
      </c>
      <c r="G95" s="26">
        <v>10</v>
      </c>
      <c r="H95" s="27">
        <v>9</v>
      </c>
      <c r="I95" s="28">
        <v>2.46575342465753</v>
      </c>
      <c r="J95" s="28">
        <v>7.94520547945205</v>
      </c>
      <c r="K95" s="28">
        <v>2.71232876712329</v>
      </c>
      <c r="L95" s="29">
        <v>2.46575342465753</v>
      </c>
      <c r="M95" s="28">
        <v>0.16</v>
      </c>
      <c r="N95" s="28">
        <v>0.66</v>
      </c>
      <c r="O95" s="28">
        <v>2.34</v>
      </c>
      <c r="P95" s="29">
        <v>0.16</v>
      </c>
      <c r="Q95" s="28">
        <f t="shared" si="8"/>
        <v>43.199999999999996</v>
      </c>
      <c r="R95" s="28">
        <f t="shared" si="9"/>
        <v>574.2</v>
      </c>
      <c r="S95" s="28">
        <f t="shared" si="10"/>
        <v>702</v>
      </c>
      <c r="T95" s="29">
        <f t="shared" si="11"/>
        <v>43.199999999999996</v>
      </c>
      <c r="U95"/>
    </row>
    <row r="96" spans="2:21" ht="13.5" customHeight="1">
      <c r="B96" s="25" t="s">
        <v>122</v>
      </c>
      <c r="C96" s="25" t="s">
        <v>35</v>
      </c>
      <c r="D96" s="26">
        <v>101</v>
      </c>
      <c r="E96" s="26">
        <v>8</v>
      </c>
      <c r="F96" s="27">
        <v>8</v>
      </c>
      <c r="G96" s="26">
        <v>2</v>
      </c>
      <c r="H96" s="26">
        <v>2</v>
      </c>
      <c r="I96" s="28">
        <v>7.92079207920792</v>
      </c>
      <c r="J96" s="29">
        <v>7.92079207920792</v>
      </c>
      <c r="K96" s="28">
        <v>2.17821782178218</v>
      </c>
      <c r="L96" s="28">
        <v>1.98019801980198</v>
      </c>
      <c r="M96" s="28">
        <v>0.54</v>
      </c>
      <c r="N96" s="29">
        <v>0.54</v>
      </c>
      <c r="O96" s="28">
        <v>2.36</v>
      </c>
      <c r="P96" s="28">
        <v>0.21</v>
      </c>
      <c r="Q96" s="28">
        <f aca="true" t="shared" si="12" ref="Q96:Q127">E96*M96*30</f>
        <v>129.60000000000002</v>
      </c>
      <c r="R96" s="29">
        <f aca="true" t="shared" si="13" ref="R96:R127">F96*N96*30</f>
        <v>129.60000000000002</v>
      </c>
      <c r="S96" s="28">
        <f aca="true" t="shared" si="14" ref="S96:S127">G96*O96*30</f>
        <v>141.6</v>
      </c>
      <c r="T96" s="28">
        <f aca="true" t="shared" si="15" ref="T96:T127">H96*P96*30</f>
        <v>12.6</v>
      </c>
      <c r="U96"/>
    </row>
    <row r="97" spans="2:21" ht="13.5" customHeight="1">
      <c r="B97" s="25" t="s">
        <v>123</v>
      </c>
      <c r="C97" s="25" t="s">
        <v>35</v>
      </c>
      <c r="D97" s="26">
        <v>136</v>
      </c>
      <c r="E97" s="26">
        <v>11</v>
      </c>
      <c r="F97" s="27">
        <v>11</v>
      </c>
      <c r="G97" s="26">
        <v>3</v>
      </c>
      <c r="H97" s="26">
        <v>3</v>
      </c>
      <c r="I97" s="28">
        <v>8.08823529411765</v>
      </c>
      <c r="J97" s="29">
        <v>8.08823529411765</v>
      </c>
      <c r="K97" s="28">
        <v>2.42647058823529</v>
      </c>
      <c r="L97" s="28">
        <v>2.20588235294118</v>
      </c>
      <c r="M97" s="28">
        <v>0.54</v>
      </c>
      <c r="N97" s="29">
        <v>0.54</v>
      </c>
      <c r="O97" s="28">
        <v>1.83</v>
      </c>
      <c r="P97" s="28">
        <v>0.24</v>
      </c>
      <c r="Q97" s="28">
        <f t="shared" si="12"/>
        <v>178.20000000000002</v>
      </c>
      <c r="R97" s="29">
        <f t="shared" si="13"/>
        <v>178.20000000000002</v>
      </c>
      <c r="S97" s="28">
        <f t="shared" si="14"/>
        <v>164.70000000000002</v>
      </c>
      <c r="T97" s="28">
        <f t="shared" si="15"/>
        <v>21.599999999999998</v>
      </c>
      <c r="U97"/>
    </row>
    <row r="98" spans="2:21" ht="13.5" customHeight="1">
      <c r="B98" s="25" t="s">
        <v>124</v>
      </c>
      <c r="C98" s="25" t="s">
        <v>35</v>
      </c>
      <c r="D98" s="26">
        <v>174</v>
      </c>
      <c r="E98" s="26">
        <v>14</v>
      </c>
      <c r="F98" s="27">
        <v>14</v>
      </c>
      <c r="G98" s="26">
        <v>4</v>
      </c>
      <c r="H98" s="26">
        <v>4</v>
      </c>
      <c r="I98" s="28">
        <v>8.04597701149425</v>
      </c>
      <c r="J98" s="29">
        <v>8.04597701149425</v>
      </c>
      <c r="K98" s="28">
        <v>2.52873563218391</v>
      </c>
      <c r="L98" s="28">
        <v>2.29885057471264</v>
      </c>
      <c r="M98" s="28">
        <v>0.54</v>
      </c>
      <c r="N98" s="29">
        <v>0.54</v>
      </c>
      <c r="O98" s="28">
        <v>1.83</v>
      </c>
      <c r="P98" s="28">
        <v>0.25</v>
      </c>
      <c r="Q98" s="28">
        <f t="shared" si="12"/>
        <v>226.8</v>
      </c>
      <c r="R98" s="29">
        <f t="shared" si="13"/>
        <v>226.8</v>
      </c>
      <c r="S98" s="28">
        <f t="shared" si="14"/>
        <v>219.60000000000002</v>
      </c>
      <c r="T98" s="28">
        <f t="shared" si="15"/>
        <v>30</v>
      </c>
      <c r="U98"/>
    </row>
    <row r="99" spans="2:21" ht="13.5" customHeight="1">
      <c r="B99" s="25" t="s">
        <v>125</v>
      </c>
      <c r="C99" s="25" t="s">
        <v>37</v>
      </c>
      <c r="D99" s="26">
        <v>749</v>
      </c>
      <c r="E99" s="26">
        <v>4</v>
      </c>
      <c r="F99" s="26">
        <v>189</v>
      </c>
      <c r="G99" s="26">
        <v>4</v>
      </c>
      <c r="H99" s="27">
        <v>4</v>
      </c>
      <c r="I99" s="28">
        <v>0.534045393858478</v>
      </c>
      <c r="J99" s="28">
        <v>25.2336448598131</v>
      </c>
      <c r="K99" s="28">
        <v>0.587449933244326</v>
      </c>
      <c r="L99" s="29">
        <v>0.534045393858478</v>
      </c>
      <c r="M99" s="28">
        <v>1.04</v>
      </c>
      <c r="N99" s="28">
        <v>0.16</v>
      </c>
      <c r="O99" s="28">
        <v>1.47</v>
      </c>
      <c r="P99" s="29">
        <v>1.04</v>
      </c>
      <c r="Q99" s="28">
        <f t="shared" si="12"/>
        <v>124.80000000000001</v>
      </c>
      <c r="R99" s="28">
        <f t="shared" si="13"/>
        <v>907.2</v>
      </c>
      <c r="S99" s="28">
        <f t="shared" si="14"/>
        <v>176.4</v>
      </c>
      <c r="T99" s="29">
        <f t="shared" si="15"/>
        <v>124.80000000000001</v>
      </c>
      <c r="U99"/>
    </row>
    <row r="100" spans="2:21" ht="13.5" customHeight="1">
      <c r="B100" s="25" t="s">
        <v>126</v>
      </c>
      <c r="C100" s="25" t="s">
        <v>35</v>
      </c>
      <c r="D100" s="26">
        <v>28</v>
      </c>
      <c r="E100" s="26">
        <v>2</v>
      </c>
      <c r="F100" s="27">
        <v>2</v>
      </c>
      <c r="G100" s="26">
        <v>1</v>
      </c>
      <c r="H100" s="26">
        <v>1</v>
      </c>
      <c r="I100" s="28">
        <v>7.14285714285714</v>
      </c>
      <c r="J100" s="29">
        <v>7.14285714285714</v>
      </c>
      <c r="K100" s="28">
        <v>3.92857142857143</v>
      </c>
      <c r="L100" s="28">
        <v>3.57142857142857</v>
      </c>
      <c r="M100" s="28">
        <v>0.54</v>
      </c>
      <c r="N100" s="29">
        <v>0.54</v>
      </c>
      <c r="O100" s="28">
        <v>1.83</v>
      </c>
      <c r="P100" s="28">
        <v>0.24</v>
      </c>
      <c r="Q100" s="28">
        <f t="shared" si="12"/>
        <v>32.400000000000006</v>
      </c>
      <c r="R100" s="29">
        <f t="shared" si="13"/>
        <v>32.400000000000006</v>
      </c>
      <c r="S100" s="28">
        <f t="shared" si="14"/>
        <v>54.900000000000006</v>
      </c>
      <c r="T100" s="28">
        <f t="shared" si="15"/>
        <v>7.199999999999999</v>
      </c>
      <c r="U100"/>
    </row>
    <row r="101" spans="2:21" ht="13.5" customHeight="1">
      <c r="B101" s="25" t="s">
        <v>127</v>
      </c>
      <c r="C101" s="25" t="s">
        <v>37</v>
      </c>
      <c r="D101" s="26">
        <v>486</v>
      </c>
      <c r="E101" s="26">
        <v>2</v>
      </c>
      <c r="F101" s="26">
        <v>21</v>
      </c>
      <c r="G101" s="26">
        <v>2</v>
      </c>
      <c r="H101" s="27">
        <v>2</v>
      </c>
      <c r="I101" s="28">
        <v>0.411522633744856</v>
      </c>
      <c r="J101" s="28">
        <v>4.32098765432099</v>
      </c>
      <c r="K101" s="28">
        <v>0.452674897119342</v>
      </c>
      <c r="L101" s="29">
        <v>0.411522633744856</v>
      </c>
      <c r="M101" s="28">
        <v>0.5</v>
      </c>
      <c r="N101" s="28">
        <v>1.35</v>
      </c>
      <c r="O101" s="28">
        <v>1.97</v>
      </c>
      <c r="P101" s="29">
        <v>0.5</v>
      </c>
      <c r="Q101" s="28">
        <f t="shared" si="12"/>
        <v>30</v>
      </c>
      <c r="R101" s="28">
        <f t="shared" si="13"/>
        <v>850.5</v>
      </c>
      <c r="S101" s="28">
        <f t="shared" si="14"/>
        <v>118.2</v>
      </c>
      <c r="T101" s="29">
        <f t="shared" si="15"/>
        <v>30</v>
      </c>
      <c r="U101"/>
    </row>
    <row r="102" spans="2:21" ht="13.5" customHeight="1">
      <c r="B102" s="25" t="s">
        <v>128</v>
      </c>
      <c r="C102" s="25" t="s">
        <v>37</v>
      </c>
      <c r="D102" s="26">
        <v>1454</v>
      </c>
      <c r="E102" s="26">
        <v>5</v>
      </c>
      <c r="F102" s="26">
        <v>116</v>
      </c>
      <c r="G102" s="26">
        <v>6</v>
      </c>
      <c r="H102" s="27">
        <v>5</v>
      </c>
      <c r="I102" s="28">
        <v>0.343878954607978</v>
      </c>
      <c r="J102" s="28">
        <v>7.97799174690509</v>
      </c>
      <c r="K102" s="28">
        <v>0.378266850068776</v>
      </c>
      <c r="L102" s="29">
        <v>0.343878954607978</v>
      </c>
      <c r="M102" s="28">
        <v>0.63</v>
      </c>
      <c r="N102" s="28">
        <v>0.66</v>
      </c>
      <c r="O102" s="28">
        <v>1.53</v>
      </c>
      <c r="P102" s="29">
        <v>0.63</v>
      </c>
      <c r="Q102" s="28">
        <f t="shared" si="12"/>
        <v>94.5</v>
      </c>
      <c r="R102" s="28">
        <f t="shared" si="13"/>
        <v>2296.8</v>
      </c>
      <c r="S102" s="28">
        <f t="shared" si="14"/>
        <v>275.4</v>
      </c>
      <c r="T102" s="29">
        <f t="shared" si="15"/>
        <v>94.5</v>
      </c>
      <c r="U102"/>
    </row>
    <row r="103" spans="2:21" ht="13.5" customHeight="1">
      <c r="B103" s="25" t="s">
        <v>129</v>
      </c>
      <c r="C103" s="25" t="s">
        <v>37</v>
      </c>
      <c r="D103" s="26">
        <v>955</v>
      </c>
      <c r="E103" s="26">
        <v>3</v>
      </c>
      <c r="F103" s="26">
        <v>60</v>
      </c>
      <c r="G103" s="26">
        <v>3</v>
      </c>
      <c r="H103" s="27">
        <v>3</v>
      </c>
      <c r="I103" s="28">
        <v>0.31413612565445</v>
      </c>
      <c r="J103" s="28">
        <v>6.28272251308901</v>
      </c>
      <c r="K103" s="28">
        <v>0.345549738219895</v>
      </c>
      <c r="L103" s="29">
        <v>0.31413612565445</v>
      </c>
      <c r="M103" s="28">
        <v>0.95</v>
      </c>
      <c r="N103" s="28">
        <v>1.75</v>
      </c>
      <c r="O103" s="28">
        <v>1.96</v>
      </c>
      <c r="P103" s="29">
        <v>0.95</v>
      </c>
      <c r="Q103" s="28">
        <f t="shared" si="12"/>
        <v>85.49999999999999</v>
      </c>
      <c r="R103" s="28">
        <f t="shared" si="13"/>
        <v>3150</v>
      </c>
      <c r="S103" s="28">
        <f t="shared" si="14"/>
        <v>176.4</v>
      </c>
      <c r="T103" s="29">
        <f t="shared" si="15"/>
        <v>85.49999999999999</v>
      </c>
      <c r="U103"/>
    </row>
    <row r="104" spans="2:21" ht="13.5" customHeight="1">
      <c r="B104" s="25" t="s">
        <v>130</v>
      </c>
      <c r="C104" s="25" t="s">
        <v>37</v>
      </c>
      <c r="D104" s="26">
        <v>354</v>
      </c>
      <c r="E104" s="26">
        <v>1</v>
      </c>
      <c r="F104" s="26">
        <v>25</v>
      </c>
      <c r="G104" s="26">
        <v>1</v>
      </c>
      <c r="H104" s="27">
        <v>1</v>
      </c>
      <c r="I104" s="28">
        <v>0.282485875706215</v>
      </c>
      <c r="J104" s="28">
        <v>7.06214689265537</v>
      </c>
      <c r="K104" s="28">
        <v>0.310734463276836</v>
      </c>
      <c r="L104" s="29">
        <v>0.282485875706215</v>
      </c>
      <c r="M104" s="28">
        <v>0.84</v>
      </c>
      <c r="N104" s="28">
        <v>0.69</v>
      </c>
      <c r="O104" s="28">
        <v>0.84</v>
      </c>
      <c r="P104" s="29">
        <v>0.84</v>
      </c>
      <c r="Q104" s="28">
        <f t="shared" si="12"/>
        <v>25.2</v>
      </c>
      <c r="R104" s="28">
        <f t="shared" si="13"/>
        <v>517.5</v>
      </c>
      <c r="S104" s="28">
        <f t="shared" si="14"/>
        <v>25.2</v>
      </c>
      <c r="T104" s="29">
        <f t="shared" si="15"/>
        <v>25.2</v>
      </c>
      <c r="U104"/>
    </row>
    <row r="105" spans="2:21" ht="13.5" customHeight="1">
      <c r="B105" s="25" t="s">
        <v>131</v>
      </c>
      <c r="C105" s="25" t="s">
        <v>37</v>
      </c>
      <c r="D105" s="26">
        <v>518</v>
      </c>
      <c r="E105" s="26">
        <v>2</v>
      </c>
      <c r="F105" s="26">
        <v>26</v>
      </c>
      <c r="G105" s="26">
        <v>2</v>
      </c>
      <c r="H105" s="27">
        <v>2</v>
      </c>
      <c r="I105" s="28">
        <v>0.386100386100386</v>
      </c>
      <c r="J105" s="28">
        <v>5.01930501930502</v>
      </c>
      <c r="K105" s="28">
        <v>0.424710424710425</v>
      </c>
      <c r="L105" s="29">
        <v>0.386100386100386</v>
      </c>
      <c r="M105" s="28">
        <v>0.89</v>
      </c>
      <c r="N105" s="28">
        <v>2.17</v>
      </c>
      <c r="O105" s="28">
        <v>1.6</v>
      </c>
      <c r="P105" s="29">
        <v>0.89</v>
      </c>
      <c r="Q105" s="28">
        <f t="shared" si="12"/>
        <v>53.4</v>
      </c>
      <c r="R105" s="28">
        <f t="shared" si="13"/>
        <v>1692.6000000000001</v>
      </c>
      <c r="S105" s="28">
        <f t="shared" si="14"/>
        <v>96</v>
      </c>
      <c r="T105" s="29">
        <f t="shared" si="15"/>
        <v>53.4</v>
      </c>
      <c r="U105"/>
    </row>
    <row r="106" spans="2:21" ht="13.5" customHeight="1">
      <c r="B106" s="25" t="s">
        <v>132</v>
      </c>
      <c r="C106" s="25" t="s">
        <v>37</v>
      </c>
      <c r="D106" s="26">
        <v>3504</v>
      </c>
      <c r="E106" s="26">
        <v>24</v>
      </c>
      <c r="F106" s="26">
        <v>271</v>
      </c>
      <c r="G106" s="26">
        <v>26</v>
      </c>
      <c r="H106" s="27">
        <v>24</v>
      </c>
      <c r="I106" s="28">
        <v>0.684931506849315</v>
      </c>
      <c r="J106" s="28">
        <v>7.73401826484018</v>
      </c>
      <c r="K106" s="28">
        <v>0.753424657534247</v>
      </c>
      <c r="L106" s="29">
        <v>0.684931506849315</v>
      </c>
      <c r="M106" s="28">
        <v>1.2</v>
      </c>
      <c r="N106" s="28">
        <v>1.26</v>
      </c>
      <c r="O106" s="28">
        <v>1.65</v>
      </c>
      <c r="P106" s="29">
        <v>1.2</v>
      </c>
      <c r="Q106" s="28">
        <f t="shared" si="12"/>
        <v>863.9999999999999</v>
      </c>
      <c r="R106" s="28">
        <f t="shared" si="13"/>
        <v>10243.8</v>
      </c>
      <c r="S106" s="28">
        <f t="shared" si="14"/>
        <v>1287</v>
      </c>
      <c r="T106" s="29">
        <f t="shared" si="15"/>
        <v>863.9999999999999</v>
      </c>
      <c r="U106"/>
    </row>
    <row r="107" spans="2:21" ht="13.5" customHeight="1">
      <c r="B107" s="25" t="s">
        <v>133</v>
      </c>
      <c r="C107" s="25" t="s">
        <v>37</v>
      </c>
      <c r="D107" s="26">
        <v>2084</v>
      </c>
      <c r="E107" s="26">
        <v>7</v>
      </c>
      <c r="F107" s="26">
        <v>222</v>
      </c>
      <c r="G107" s="26">
        <v>8</v>
      </c>
      <c r="H107" s="27">
        <v>7</v>
      </c>
      <c r="I107" s="28">
        <v>0.335892514395393</v>
      </c>
      <c r="J107" s="28">
        <v>10.6525911708253</v>
      </c>
      <c r="K107" s="28">
        <v>0.369481765834933</v>
      </c>
      <c r="L107" s="29">
        <v>0.335892514395393</v>
      </c>
      <c r="M107" s="28">
        <v>0.87</v>
      </c>
      <c r="N107" s="28">
        <v>0.45</v>
      </c>
      <c r="O107" s="28">
        <v>2.15</v>
      </c>
      <c r="P107" s="29">
        <v>0.87</v>
      </c>
      <c r="Q107" s="28">
        <f t="shared" si="12"/>
        <v>182.7</v>
      </c>
      <c r="R107" s="28">
        <f t="shared" si="13"/>
        <v>2997</v>
      </c>
      <c r="S107" s="28">
        <f t="shared" si="14"/>
        <v>516</v>
      </c>
      <c r="T107" s="29">
        <f t="shared" si="15"/>
        <v>182.7</v>
      </c>
      <c r="U107"/>
    </row>
    <row r="108" spans="2:21" ht="13.5" customHeight="1">
      <c r="B108" s="25" t="s">
        <v>134</v>
      </c>
      <c r="C108" s="25" t="s">
        <v>37</v>
      </c>
      <c r="D108" s="26">
        <v>414</v>
      </c>
      <c r="E108" s="26">
        <v>1</v>
      </c>
      <c r="F108" s="26">
        <v>33</v>
      </c>
      <c r="G108" s="26">
        <v>1</v>
      </c>
      <c r="H108" s="27">
        <v>1</v>
      </c>
      <c r="I108" s="28">
        <v>0.241545893719807</v>
      </c>
      <c r="J108" s="28">
        <v>7.9710144927536195</v>
      </c>
      <c r="K108" s="28">
        <v>0.265700483091787</v>
      </c>
      <c r="L108" s="29">
        <v>0.241545893719807</v>
      </c>
      <c r="M108" s="28">
        <v>0.84</v>
      </c>
      <c r="N108" s="28">
        <v>1.13</v>
      </c>
      <c r="O108" s="28">
        <v>1.91</v>
      </c>
      <c r="P108" s="29">
        <v>0.84</v>
      </c>
      <c r="Q108" s="28">
        <f t="shared" si="12"/>
        <v>25.2</v>
      </c>
      <c r="R108" s="28">
        <f t="shared" si="13"/>
        <v>1118.7</v>
      </c>
      <c r="S108" s="28">
        <f t="shared" si="14"/>
        <v>57.3</v>
      </c>
      <c r="T108" s="29">
        <f t="shared" si="15"/>
        <v>25.2</v>
      </c>
      <c r="U108"/>
    </row>
    <row r="109" spans="2:21" ht="13.5" customHeight="1">
      <c r="B109" s="25" t="s">
        <v>135</v>
      </c>
      <c r="C109" s="25" t="s">
        <v>37</v>
      </c>
      <c r="D109" s="26">
        <v>2935</v>
      </c>
      <c r="E109" s="26">
        <v>5</v>
      </c>
      <c r="F109" s="26">
        <v>233</v>
      </c>
      <c r="G109" s="26">
        <v>6</v>
      </c>
      <c r="H109" s="27">
        <v>5</v>
      </c>
      <c r="I109" s="28">
        <v>0.170357751277683</v>
      </c>
      <c r="J109" s="28">
        <v>7.93867120954003</v>
      </c>
      <c r="K109" s="28">
        <v>0.187393526405451</v>
      </c>
      <c r="L109" s="29">
        <v>0.170357751277683</v>
      </c>
      <c r="M109" s="28">
        <v>0.66</v>
      </c>
      <c r="N109" s="28">
        <v>0.69</v>
      </c>
      <c r="O109" s="28">
        <v>1.63</v>
      </c>
      <c r="P109" s="29">
        <v>0.66</v>
      </c>
      <c r="Q109" s="28">
        <f t="shared" si="12"/>
        <v>99.00000000000001</v>
      </c>
      <c r="R109" s="28">
        <f t="shared" si="13"/>
        <v>4823.099999999999</v>
      </c>
      <c r="S109" s="28">
        <f t="shared" si="14"/>
        <v>293.4</v>
      </c>
      <c r="T109" s="29">
        <f t="shared" si="15"/>
        <v>99.00000000000001</v>
      </c>
      <c r="U109"/>
    </row>
    <row r="110" spans="2:21" ht="13.5" customHeight="1">
      <c r="B110" s="25" t="s">
        <v>136</v>
      </c>
      <c r="C110" s="25" t="s">
        <v>37</v>
      </c>
      <c r="D110" s="26">
        <v>552</v>
      </c>
      <c r="E110" s="26">
        <v>13</v>
      </c>
      <c r="F110" s="26">
        <v>44</v>
      </c>
      <c r="G110" s="26">
        <v>14</v>
      </c>
      <c r="H110" s="27">
        <v>13</v>
      </c>
      <c r="I110" s="28">
        <v>2.35507246376812</v>
      </c>
      <c r="J110" s="28">
        <v>7.9710144927536195</v>
      </c>
      <c r="K110" s="28">
        <v>2.59057971014493</v>
      </c>
      <c r="L110" s="29">
        <v>2.35507246376812</v>
      </c>
      <c r="M110" s="28">
        <v>0.32</v>
      </c>
      <c r="N110" s="28">
        <v>0.59</v>
      </c>
      <c r="O110" s="28">
        <v>1.62</v>
      </c>
      <c r="P110" s="29">
        <v>0.32</v>
      </c>
      <c r="Q110" s="28">
        <f t="shared" si="12"/>
        <v>124.80000000000001</v>
      </c>
      <c r="R110" s="28">
        <f t="shared" si="13"/>
        <v>778.8</v>
      </c>
      <c r="S110" s="28">
        <f t="shared" si="14"/>
        <v>680.4</v>
      </c>
      <c r="T110" s="29">
        <f t="shared" si="15"/>
        <v>124.80000000000001</v>
      </c>
      <c r="U110"/>
    </row>
    <row r="111" spans="2:21" ht="13.5" customHeight="1">
      <c r="B111" s="25" t="s">
        <v>137</v>
      </c>
      <c r="C111" s="25" t="s">
        <v>35</v>
      </c>
      <c r="D111" s="26">
        <v>21</v>
      </c>
      <c r="E111" s="26">
        <v>2</v>
      </c>
      <c r="F111" s="27">
        <v>2</v>
      </c>
      <c r="G111" s="26">
        <v>1</v>
      </c>
      <c r="H111" s="26">
        <v>1</v>
      </c>
      <c r="I111" s="28">
        <v>9.52380952380952</v>
      </c>
      <c r="J111" s="29">
        <v>9.52380952380952</v>
      </c>
      <c r="K111" s="28">
        <v>5.23809523809524</v>
      </c>
      <c r="L111" s="28">
        <v>4.76190476190476</v>
      </c>
      <c r="M111" s="28">
        <v>0.54</v>
      </c>
      <c r="N111" s="29">
        <v>0.54</v>
      </c>
      <c r="O111" s="28">
        <v>1.83</v>
      </c>
      <c r="P111" s="28">
        <v>0.23</v>
      </c>
      <c r="Q111" s="28">
        <f t="shared" si="12"/>
        <v>32.400000000000006</v>
      </c>
      <c r="R111" s="29">
        <f t="shared" si="13"/>
        <v>32.400000000000006</v>
      </c>
      <c r="S111" s="28">
        <f t="shared" si="14"/>
        <v>54.900000000000006</v>
      </c>
      <c r="T111" s="28">
        <f t="shared" si="15"/>
        <v>6.9</v>
      </c>
      <c r="U111"/>
    </row>
    <row r="112" spans="2:21" ht="13.5" customHeight="1">
      <c r="B112" s="25" t="s">
        <v>138</v>
      </c>
      <c r="C112" s="25" t="s">
        <v>37</v>
      </c>
      <c r="D112" s="26">
        <v>1485</v>
      </c>
      <c r="E112" s="26">
        <v>5</v>
      </c>
      <c r="F112" s="26">
        <v>99</v>
      </c>
      <c r="G112" s="26">
        <v>6</v>
      </c>
      <c r="H112" s="27">
        <v>5</v>
      </c>
      <c r="I112" s="28">
        <v>0.336700336700337</v>
      </c>
      <c r="J112" s="28">
        <v>6.66666666666667</v>
      </c>
      <c r="K112" s="28">
        <v>0.37037037037037</v>
      </c>
      <c r="L112" s="29">
        <v>0.336700336700337</v>
      </c>
      <c r="M112" s="28">
        <v>0.96</v>
      </c>
      <c r="N112" s="28">
        <v>1.53</v>
      </c>
      <c r="O112" s="28">
        <v>1.78</v>
      </c>
      <c r="P112" s="29">
        <v>0.96</v>
      </c>
      <c r="Q112" s="28">
        <f t="shared" si="12"/>
        <v>144</v>
      </c>
      <c r="R112" s="28">
        <f t="shared" si="13"/>
        <v>4544.1</v>
      </c>
      <c r="S112" s="28">
        <f t="shared" si="14"/>
        <v>320.4</v>
      </c>
      <c r="T112" s="29">
        <f t="shared" si="15"/>
        <v>144</v>
      </c>
      <c r="U112"/>
    </row>
    <row r="113" spans="2:21" ht="13.5" customHeight="1">
      <c r="B113" s="25" t="s">
        <v>139</v>
      </c>
      <c r="C113" s="25" t="s">
        <v>37</v>
      </c>
      <c r="D113" s="26">
        <v>545</v>
      </c>
      <c r="E113" s="26">
        <v>2</v>
      </c>
      <c r="F113" s="26">
        <v>18</v>
      </c>
      <c r="G113" s="26">
        <v>2</v>
      </c>
      <c r="H113" s="27">
        <v>2</v>
      </c>
      <c r="I113" s="28">
        <v>0.36697247706422</v>
      </c>
      <c r="J113" s="28">
        <v>3.30275229357798</v>
      </c>
      <c r="K113" s="28">
        <v>0.403669724770642</v>
      </c>
      <c r="L113" s="29">
        <v>0.36697247706422</v>
      </c>
      <c r="M113" s="28">
        <v>0.9</v>
      </c>
      <c r="N113" s="28">
        <v>1.89</v>
      </c>
      <c r="O113" s="28">
        <v>1.07</v>
      </c>
      <c r="P113" s="29">
        <v>0.9</v>
      </c>
      <c r="Q113" s="28">
        <f t="shared" si="12"/>
        <v>54</v>
      </c>
      <c r="R113" s="28">
        <f t="shared" si="13"/>
        <v>1020.5999999999999</v>
      </c>
      <c r="S113" s="28">
        <f t="shared" si="14"/>
        <v>64.2</v>
      </c>
      <c r="T113" s="29">
        <f t="shared" si="15"/>
        <v>54</v>
      </c>
      <c r="U113"/>
    </row>
    <row r="114" spans="2:21" ht="13.5" customHeight="1">
      <c r="B114" s="25" t="s">
        <v>140</v>
      </c>
      <c r="C114" s="25" t="s">
        <v>37</v>
      </c>
      <c r="D114" s="26">
        <v>942</v>
      </c>
      <c r="E114" s="26">
        <v>3</v>
      </c>
      <c r="F114" s="26">
        <v>75</v>
      </c>
      <c r="G114" s="26">
        <v>3</v>
      </c>
      <c r="H114" s="27">
        <v>3</v>
      </c>
      <c r="I114" s="28">
        <v>0.318471337579618</v>
      </c>
      <c r="J114" s="28">
        <v>7.96178343949045</v>
      </c>
      <c r="K114" s="28">
        <v>0.35031847133758</v>
      </c>
      <c r="L114" s="29">
        <v>0.318471337579618</v>
      </c>
      <c r="M114" s="28">
        <v>0.54</v>
      </c>
      <c r="N114" s="28">
        <v>0.66</v>
      </c>
      <c r="O114" s="28">
        <v>1.65</v>
      </c>
      <c r="P114" s="29">
        <v>0.54</v>
      </c>
      <c r="Q114" s="28">
        <f t="shared" si="12"/>
        <v>48.6</v>
      </c>
      <c r="R114" s="28">
        <f t="shared" si="13"/>
        <v>1485</v>
      </c>
      <c r="S114" s="28">
        <f t="shared" si="14"/>
        <v>148.49999999999997</v>
      </c>
      <c r="T114" s="29">
        <f t="shared" si="15"/>
        <v>48.6</v>
      </c>
      <c r="U114"/>
    </row>
    <row r="115" spans="2:21" ht="13.5" customHeight="1">
      <c r="B115" s="25" t="s">
        <v>141</v>
      </c>
      <c r="C115" s="25" t="s">
        <v>37</v>
      </c>
      <c r="D115" s="26">
        <v>720</v>
      </c>
      <c r="E115" s="26">
        <v>2</v>
      </c>
      <c r="F115" s="26">
        <v>58</v>
      </c>
      <c r="G115" s="26">
        <v>2</v>
      </c>
      <c r="H115" s="27">
        <v>2</v>
      </c>
      <c r="I115" s="28">
        <v>0.277777777777778</v>
      </c>
      <c r="J115" s="28">
        <v>8.05555555555556</v>
      </c>
      <c r="K115" s="28">
        <v>0.305555555555556</v>
      </c>
      <c r="L115" s="29">
        <v>0.277777777777778</v>
      </c>
      <c r="M115" s="28">
        <v>0.49</v>
      </c>
      <c r="N115" s="28">
        <v>1.03</v>
      </c>
      <c r="O115" s="28">
        <v>1.97</v>
      </c>
      <c r="P115" s="29">
        <v>0.49</v>
      </c>
      <c r="Q115" s="28">
        <f t="shared" si="12"/>
        <v>29.4</v>
      </c>
      <c r="R115" s="28">
        <f t="shared" si="13"/>
        <v>1792.2</v>
      </c>
      <c r="S115" s="28">
        <f t="shared" si="14"/>
        <v>118.2</v>
      </c>
      <c r="T115" s="29">
        <f t="shared" si="15"/>
        <v>29.4</v>
      </c>
      <c r="U115"/>
    </row>
    <row r="116" spans="2:21" ht="13.5" customHeight="1">
      <c r="B116" s="25" t="s">
        <v>142</v>
      </c>
      <c r="C116" s="25" t="s">
        <v>37</v>
      </c>
      <c r="D116" s="26">
        <v>1011</v>
      </c>
      <c r="E116" s="26">
        <v>7</v>
      </c>
      <c r="F116" s="26">
        <v>81</v>
      </c>
      <c r="G116" s="26">
        <v>8</v>
      </c>
      <c r="H116" s="27">
        <v>7</v>
      </c>
      <c r="I116" s="28">
        <v>0.692383778437191</v>
      </c>
      <c r="J116" s="28">
        <v>8.01186943620178</v>
      </c>
      <c r="K116" s="28">
        <v>0.76162215628091</v>
      </c>
      <c r="L116" s="29">
        <v>0.692383778437191</v>
      </c>
      <c r="M116" s="28">
        <v>1.17</v>
      </c>
      <c r="N116" s="28">
        <v>0.66</v>
      </c>
      <c r="O116" s="28">
        <v>1.83</v>
      </c>
      <c r="P116" s="29">
        <v>1.17</v>
      </c>
      <c r="Q116" s="28">
        <f t="shared" si="12"/>
        <v>245.7</v>
      </c>
      <c r="R116" s="28">
        <f t="shared" si="13"/>
        <v>1603.8</v>
      </c>
      <c r="S116" s="28">
        <f t="shared" si="14"/>
        <v>439.20000000000005</v>
      </c>
      <c r="T116" s="29">
        <f t="shared" si="15"/>
        <v>245.7</v>
      </c>
      <c r="U116"/>
    </row>
    <row r="117" spans="2:21" ht="13.5" customHeight="1">
      <c r="B117" s="25" t="s">
        <v>143</v>
      </c>
      <c r="C117" s="25" t="s">
        <v>37</v>
      </c>
      <c r="D117" s="26">
        <v>1242</v>
      </c>
      <c r="E117" s="26">
        <v>8</v>
      </c>
      <c r="F117" s="26">
        <v>78</v>
      </c>
      <c r="G117" s="26">
        <v>9</v>
      </c>
      <c r="H117" s="27">
        <v>8</v>
      </c>
      <c r="I117" s="28">
        <v>0.644122383252818</v>
      </c>
      <c r="J117" s="28">
        <v>6.28019323671498</v>
      </c>
      <c r="K117" s="28">
        <v>0.7085346215781</v>
      </c>
      <c r="L117" s="29">
        <v>0.644122383252818</v>
      </c>
      <c r="M117" s="28">
        <v>2.84</v>
      </c>
      <c r="N117" s="28">
        <v>2.34</v>
      </c>
      <c r="O117" s="28">
        <v>3.21</v>
      </c>
      <c r="P117" s="29">
        <v>2.84</v>
      </c>
      <c r="Q117" s="28">
        <f t="shared" si="12"/>
        <v>681.5999999999999</v>
      </c>
      <c r="R117" s="28">
        <f t="shared" si="13"/>
        <v>5475.599999999999</v>
      </c>
      <c r="S117" s="28">
        <f t="shared" si="14"/>
        <v>866.7</v>
      </c>
      <c r="T117" s="29">
        <f t="shared" si="15"/>
        <v>681.5999999999999</v>
      </c>
      <c r="U117"/>
    </row>
    <row r="118" spans="2:21" ht="13.5" customHeight="1">
      <c r="B118" s="25" t="s">
        <v>144</v>
      </c>
      <c r="C118" s="25" t="s">
        <v>37</v>
      </c>
      <c r="D118" s="26">
        <v>873</v>
      </c>
      <c r="E118" s="26">
        <v>1</v>
      </c>
      <c r="F118" s="26">
        <v>64</v>
      </c>
      <c r="G118" s="26">
        <v>1</v>
      </c>
      <c r="H118" s="27">
        <v>1</v>
      </c>
      <c r="I118" s="28">
        <v>0.11454753722795</v>
      </c>
      <c r="J118" s="28">
        <v>7.33104238258877</v>
      </c>
      <c r="K118" s="28">
        <v>0.126002290950745</v>
      </c>
      <c r="L118" s="29">
        <v>0.11454753722795</v>
      </c>
      <c r="M118" s="28">
        <v>1.1400000000000001</v>
      </c>
      <c r="N118" s="28">
        <v>0.89</v>
      </c>
      <c r="O118" s="28">
        <v>1.75</v>
      </c>
      <c r="P118" s="29">
        <v>1.1400000000000001</v>
      </c>
      <c r="Q118" s="28">
        <f t="shared" si="12"/>
        <v>34.2</v>
      </c>
      <c r="R118" s="28">
        <f t="shared" si="13"/>
        <v>1708.8</v>
      </c>
      <c r="S118" s="28">
        <f t="shared" si="14"/>
        <v>52.5</v>
      </c>
      <c r="T118" s="29">
        <f t="shared" si="15"/>
        <v>34.2</v>
      </c>
      <c r="U118"/>
    </row>
    <row r="119" spans="2:21" ht="13.5" customHeight="1">
      <c r="B119" s="25" t="s">
        <v>145</v>
      </c>
      <c r="C119" s="25" t="s">
        <v>35</v>
      </c>
      <c r="D119" s="26">
        <v>145</v>
      </c>
      <c r="E119" s="26">
        <v>12</v>
      </c>
      <c r="F119" s="27">
        <v>12</v>
      </c>
      <c r="G119" s="26">
        <v>4</v>
      </c>
      <c r="H119" s="26">
        <v>4</v>
      </c>
      <c r="I119" s="28">
        <v>8.27586206896552</v>
      </c>
      <c r="J119" s="29">
        <v>8.27586206896552</v>
      </c>
      <c r="K119" s="28">
        <v>3.03448275862069</v>
      </c>
      <c r="L119" s="28">
        <v>2.75862068965517</v>
      </c>
      <c r="M119" s="28">
        <v>0.65</v>
      </c>
      <c r="N119" s="29">
        <v>0.65</v>
      </c>
      <c r="O119" s="28">
        <v>1.47</v>
      </c>
      <c r="P119" s="28">
        <v>0.27</v>
      </c>
      <c r="Q119" s="28">
        <f t="shared" si="12"/>
        <v>234.00000000000003</v>
      </c>
      <c r="R119" s="29">
        <f t="shared" si="13"/>
        <v>234.00000000000003</v>
      </c>
      <c r="S119" s="28">
        <f t="shared" si="14"/>
        <v>176.4</v>
      </c>
      <c r="T119" s="28">
        <f t="shared" si="15"/>
        <v>32.400000000000006</v>
      </c>
      <c r="U119"/>
    </row>
    <row r="120" spans="2:21" ht="13.5" customHeight="1">
      <c r="B120" s="25" t="s">
        <v>146</v>
      </c>
      <c r="C120" s="25" t="s">
        <v>35</v>
      </c>
      <c r="D120" s="26">
        <v>8</v>
      </c>
      <c r="E120" s="26">
        <v>1</v>
      </c>
      <c r="F120" s="27">
        <v>1</v>
      </c>
      <c r="G120" s="26">
        <v>0</v>
      </c>
      <c r="H120" s="26">
        <v>0</v>
      </c>
      <c r="I120" s="28">
        <v>12.5</v>
      </c>
      <c r="J120" s="29">
        <v>12.5</v>
      </c>
      <c r="K120" s="28">
        <v>0</v>
      </c>
      <c r="L120" s="28">
        <v>0</v>
      </c>
      <c r="M120" s="28">
        <v>0.54</v>
      </c>
      <c r="N120" s="29">
        <v>0.54</v>
      </c>
      <c r="O120" s="28">
        <v>1.83</v>
      </c>
      <c r="P120" s="28">
        <v>0.24</v>
      </c>
      <c r="Q120" s="28">
        <f t="shared" si="12"/>
        <v>16.200000000000003</v>
      </c>
      <c r="R120" s="29">
        <f t="shared" si="13"/>
        <v>16.200000000000003</v>
      </c>
      <c r="S120" s="28">
        <f t="shared" si="14"/>
        <v>0</v>
      </c>
      <c r="T120" s="28">
        <f t="shared" si="15"/>
        <v>0</v>
      </c>
      <c r="U120"/>
    </row>
    <row r="121" spans="2:21" ht="13.5" customHeight="1">
      <c r="B121" s="25" t="s">
        <v>147</v>
      </c>
      <c r="C121" s="25" t="s">
        <v>35</v>
      </c>
      <c r="D121" s="26">
        <v>25</v>
      </c>
      <c r="E121" s="26">
        <v>2</v>
      </c>
      <c r="F121" s="27">
        <v>2</v>
      </c>
      <c r="G121" s="26">
        <v>1</v>
      </c>
      <c r="H121" s="26">
        <v>1</v>
      </c>
      <c r="I121" s="28">
        <v>8</v>
      </c>
      <c r="J121" s="29">
        <v>8</v>
      </c>
      <c r="K121" s="28">
        <v>4.4</v>
      </c>
      <c r="L121" s="28">
        <v>4</v>
      </c>
      <c r="M121" s="28">
        <v>0.54</v>
      </c>
      <c r="N121" s="29">
        <v>0.54</v>
      </c>
      <c r="O121" s="28">
        <v>1.83</v>
      </c>
      <c r="P121" s="28">
        <v>0.24</v>
      </c>
      <c r="Q121" s="28">
        <f t="shared" si="12"/>
        <v>32.400000000000006</v>
      </c>
      <c r="R121" s="29">
        <f t="shared" si="13"/>
        <v>32.400000000000006</v>
      </c>
      <c r="S121" s="28">
        <f t="shared" si="14"/>
        <v>54.900000000000006</v>
      </c>
      <c r="T121" s="28">
        <f t="shared" si="15"/>
        <v>7.199999999999999</v>
      </c>
      <c r="U121"/>
    </row>
    <row r="122" spans="2:21" ht="13.5" customHeight="1">
      <c r="B122" s="25" t="s">
        <v>148</v>
      </c>
      <c r="C122" s="25" t="s">
        <v>37</v>
      </c>
      <c r="D122" s="26">
        <v>1432</v>
      </c>
      <c r="E122" s="26">
        <v>5</v>
      </c>
      <c r="F122" s="26">
        <v>100</v>
      </c>
      <c r="G122" s="26">
        <v>6</v>
      </c>
      <c r="H122" s="27">
        <v>5</v>
      </c>
      <c r="I122" s="28">
        <v>0.349162011173184</v>
      </c>
      <c r="J122" s="28">
        <v>6.98324022346369</v>
      </c>
      <c r="K122" s="28">
        <v>0.384078212290503</v>
      </c>
      <c r="L122" s="29">
        <v>0.349162011173184</v>
      </c>
      <c r="M122" s="28">
        <v>1.8199999999999998</v>
      </c>
      <c r="N122" s="28">
        <v>2.21</v>
      </c>
      <c r="O122" s="28">
        <v>3.04</v>
      </c>
      <c r="P122" s="29">
        <v>1.8199999999999998</v>
      </c>
      <c r="Q122" s="28">
        <f t="shared" si="12"/>
        <v>273</v>
      </c>
      <c r="R122" s="28">
        <f t="shared" si="13"/>
        <v>6630</v>
      </c>
      <c r="S122" s="28">
        <f t="shared" si="14"/>
        <v>547.2</v>
      </c>
      <c r="T122" s="29">
        <f t="shared" si="15"/>
        <v>273</v>
      </c>
      <c r="U122"/>
    </row>
    <row r="123" spans="2:21" ht="13.5" customHeight="1">
      <c r="B123" s="25" t="s">
        <v>149</v>
      </c>
      <c r="C123" s="25" t="s">
        <v>37</v>
      </c>
      <c r="D123" s="26">
        <v>672</v>
      </c>
      <c r="E123" s="26">
        <v>2</v>
      </c>
      <c r="F123" s="26">
        <v>47</v>
      </c>
      <c r="G123" s="26">
        <v>2</v>
      </c>
      <c r="H123" s="27">
        <v>2</v>
      </c>
      <c r="I123" s="28">
        <v>0.297619047619048</v>
      </c>
      <c r="J123" s="28">
        <v>6.99404761904762</v>
      </c>
      <c r="K123" s="28">
        <v>0.327380952380952</v>
      </c>
      <c r="L123" s="29">
        <v>0.297619047619048</v>
      </c>
      <c r="M123" s="28">
        <v>0.93</v>
      </c>
      <c r="N123" s="28">
        <v>1.64</v>
      </c>
      <c r="O123" s="28">
        <v>1.48</v>
      </c>
      <c r="P123" s="29">
        <v>0.93</v>
      </c>
      <c r="Q123" s="28">
        <f t="shared" si="12"/>
        <v>55.800000000000004</v>
      </c>
      <c r="R123" s="28">
        <f t="shared" si="13"/>
        <v>2312.4</v>
      </c>
      <c r="S123" s="28">
        <f t="shared" si="14"/>
        <v>88.8</v>
      </c>
      <c r="T123" s="29">
        <f t="shared" si="15"/>
        <v>55.800000000000004</v>
      </c>
      <c r="U123"/>
    </row>
    <row r="124" spans="2:21" ht="13.5" customHeight="1">
      <c r="B124" s="25" t="s">
        <v>150</v>
      </c>
      <c r="C124" s="25" t="s">
        <v>37</v>
      </c>
      <c r="D124" s="26">
        <v>209</v>
      </c>
      <c r="E124" s="26">
        <v>5</v>
      </c>
      <c r="F124" s="26">
        <v>17</v>
      </c>
      <c r="G124" s="26">
        <v>6</v>
      </c>
      <c r="H124" s="27">
        <v>5</v>
      </c>
      <c r="I124" s="28">
        <v>2.39234449760766</v>
      </c>
      <c r="J124" s="28">
        <v>8.13397129186603</v>
      </c>
      <c r="K124" s="28">
        <v>2.63157894736842</v>
      </c>
      <c r="L124" s="29">
        <v>2.39234449760766</v>
      </c>
      <c r="M124" s="28">
        <v>0.18</v>
      </c>
      <c r="N124" s="28">
        <v>0.84</v>
      </c>
      <c r="O124" s="28">
        <v>1.85</v>
      </c>
      <c r="P124" s="29">
        <v>0.18</v>
      </c>
      <c r="Q124" s="28">
        <f t="shared" si="12"/>
        <v>26.999999999999996</v>
      </c>
      <c r="R124" s="28">
        <f t="shared" si="13"/>
        <v>428.4</v>
      </c>
      <c r="S124" s="28">
        <f t="shared" si="14"/>
        <v>333.00000000000006</v>
      </c>
      <c r="T124" s="29">
        <f t="shared" si="15"/>
        <v>26.999999999999996</v>
      </c>
      <c r="U124"/>
    </row>
    <row r="125" spans="2:21" ht="13.5" customHeight="1">
      <c r="B125" s="25" t="s">
        <v>151</v>
      </c>
      <c r="C125" s="25" t="s">
        <v>37</v>
      </c>
      <c r="D125" s="26">
        <v>873</v>
      </c>
      <c r="E125" s="26">
        <v>3</v>
      </c>
      <c r="F125" s="26">
        <v>70</v>
      </c>
      <c r="G125" s="26">
        <v>3</v>
      </c>
      <c r="H125" s="27">
        <v>3</v>
      </c>
      <c r="I125" s="28">
        <v>0.343642611683849</v>
      </c>
      <c r="J125" s="28">
        <v>8.01832760595647</v>
      </c>
      <c r="K125" s="28">
        <v>0.378006872852234</v>
      </c>
      <c r="L125" s="29">
        <v>0.343642611683849</v>
      </c>
      <c r="M125" s="28">
        <v>0.74</v>
      </c>
      <c r="N125" s="28">
        <v>1.47</v>
      </c>
      <c r="O125" s="28">
        <v>1.32</v>
      </c>
      <c r="P125" s="29">
        <v>0.74</v>
      </c>
      <c r="Q125" s="28">
        <f t="shared" si="12"/>
        <v>66.6</v>
      </c>
      <c r="R125" s="28">
        <f t="shared" si="13"/>
        <v>3086.9999999999995</v>
      </c>
      <c r="S125" s="28">
        <f t="shared" si="14"/>
        <v>118.8</v>
      </c>
      <c r="T125" s="29">
        <f t="shared" si="15"/>
        <v>66.6</v>
      </c>
      <c r="U125"/>
    </row>
    <row r="126" spans="2:21" ht="13.5" customHeight="1">
      <c r="B126" s="25" t="s">
        <v>152</v>
      </c>
      <c r="C126" s="25" t="s">
        <v>35</v>
      </c>
      <c r="D126" s="26">
        <v>200</v>
      </c>
      <c r="E126" s="26">
        <v>16</v>
      </c>
      <c r="F126" s="27">
        <v>16</v>
      </c>
      <c r="G126" s="26">
        <v>6</v>
      </c>
      <c r="H126" s="26">
        <v>5</v>
      </c>
      <c r="I126" s="28">
        <v>8</v>
      </c>
      <c r="J126" s="29">
        <v>8</v>
      </c>
      <c r="K126" s="28">
        <v>2.75</v>
      </c>
      <c r="L126" s="28">
        <v>2.5</v>
      </c>
      <c r="M126" s="28">
        <v>0.59</v>
      </c>
      <c r="N126" s="29">
        <v>0.59</v>
      </c>
      <c r="O126" s="28">
        <v>2.31</v>
      </c>
      <c r="P126" s="28">
        <v>0.14</v>
      </c>
      <c r="Q126" s="28">
        <f t="shared" si="12"/>
        <v>283.2</v>
      </c>
      <c r="R126" s="29">
        <f t="shared" si="13"/>
        <v>283.2</v>
      </c>
      <c r="S126" s="28">
        <f t="shared" si="14"/>
        <v>415.79999999999995</v>
      </c>
      <c r="T126" s="28">
        <f t="shared" si="15"/>
        <v>21.000000000000004</v>
      </c>
      <c r="U126"/>
    </row>
    <row r="127" spans="2:21" ht="13.5" customHeight="1">
      <c r="B127" s="25" t="s">
        <v>153</v>
      </c>
      <c r="C127" s="25" t="s">
        <v>37</v>
      </c>
      <c r="D127" s="26">
        <v>720</v>
      </c>
      <c r="E127" s="26">
        <v>15</v>
      </c>
      <c r="F127" s="26">
        <v>51</v>
      </c>
      <c r="G127" s="26">
        <v>17</v>
      </c>
      <c r="H127" s="27">
        <v>15</v>
      </c>
      <c r="I127" s="28">
        <v>2.08333333333333</v>
      </c>
      <c r="J127" s="28">
        <v>7.08333333333333</v>
      </c>
      <c r="K127" s="28">
        <v>2.29166666666667</v>
      </c>
      <c r="L127" s="29">
        <v>2.08333333333333</v>
      </c>
      <c r="M127" s="28">
        <v>0.01</v>
      </c>
      <c r="N127" s="28">
        <v>0.6</v>
      </c>
      <c r="O127" s="28">
        <v>0.4</v>
      </c>
      <c r="P127" s="29">
        <v>0.01</v>
      </c>
      <c r="Q127" s="28">
        <f t="shared" si="12"/>
        <v>4.5</v>
      </c>
      <c r="R127" s="28">
        <f t="shared" si="13"/>
        <v>917.9999999999999</v>
      </c>
      <c r="S127" s="28">
        <f t="shared" si="14"/>
        <v>204.00000000000003</v>
      </c>
      <c r="T127" s="29">
        <f t="shared" si="15"/>
        <v>4.5</v>
      </c>
      <c r="U127"/>
    </row>
    <row r="128" spans="2:21" ht="13.5" customHeight="1">
      <c r="B128" s="25" t="s">
        <v>154</v>
      </c>
      <c r="C128" s="25" t="s">
        <v>35</v>
      </c>
      <c r="D128" s="26">
        <v>166</v>
      </c>
      <c r="E128" s="26">
        <v>13</v>
      </c>
      <c r="F128" s="27">
        <v>13</v>
      </c>
      <c r="G128" s="26">
        <v>4</v>
      </c>
      <c r="H128" s="26">
        <v>4</v>
      </c>
      <c r="I128" s="28">
        <v>7.83132530120482</v>
      </c>
      <c r="J128" s="29">
        <v>7.83132530120482</v>
      </c>
      <c r="K128" s="28">
        <v>2.65060240963855</v>
      </c>
      <c r="L128" s="28">
        <v>2.40963855421687</v>
      </c>
      <c r="M128" s="28">
        <v>0.57</v>
      </c>
      <c r="N128" s="29">
        <v>0.57</v>
      </c>
      <c r="O128" s="28">
        <v>2.36</v>
      </c>
      <c r="P128" s="28">
        <v>0.11</v>
      </c>
      <c r="Q128" s="28">
        <f aca="true" t="shared" si="16" ref="Q128:Q135">E128*M128*30</f>
        <v>222.29999999999998</v>
      </c>
      <c r="R128" s="29">
        <f aca="true" t="shared" si="17" ref="R128:R135">F128*N128*30</f>
        <v>222.29999999999998</v>
      </c>
      <c r="S128" s="28">
        <f aca="true" t="shared" si="18" ref="S128:S135">G128*O128*30</f>
        <v>283.2</v>
      </c>
      <c r="T128" s="28">
        <f aca="true" t="shared" si="19" ref="T128:T135">H128*P128*30</f>
        <v>13.2</v>
      </c>
      <c r="U128"/>
    </row>
    <row r="129" spans="2:21" ht="13.5" customHeight="1">
      <c r="B129" s="25" t="s">
        <v>155</v>
      </c>
      <c r="C129" s="25" t="s">
        <v>35</v>
      </c>
      <c r="D129" s="26">
        <v>451</v>
      </c>
      <c r="E129" s="26">
        <v>2</v>
      </c>
      <c r="F129" s="27">
        <v>2</v>
      </c>
      <c r="G129" s="26">
        <v>12</v>
      </c>
      <c r="H129" s="26">
        <v>11</v>
      </c>
      <c r="I129" s="28">
        <v>0.443458980044346</v>
      </c>
      <c r="J129" s="29">
        <v>0.443458980044346</v>
      </c>
      <c r="K129" s="28">
        <v>2.6829268292682897</v>
      </c>
      <c r="L129" s="28">
        <v>2.4390243902439</v>
      </c>
      <c r="M129" s="28">
        <v>0.68</v>
      </c>
      <c r="N129" s="29">
        <v>0.68</v>
      </c>
      <c r="O129" s="28">
        <v>1.52</v>
      </c>
      <c r="P129" s="28">
        <v>0.18</v>
      </c>
      <c r="Q129" s="28">
        <f t="shared" si="16"/>
        <v>40.800000000000004</v>
      </c>
      <c r="R129" s="29">
        <f t="shared" si="17"/>
        <v>40.800000000000004</v>
      </c>
      <c r="S129" s="28">
        <f t="shared" si="18"/>
        <v>547.2</v>
      </c>
      <c r="T129" s="28">
        <f t="shared" si="19"/>
        <v>59.4</v>
      </c>
      <c r="U129"/>
    </row>
    <row r="130" spans="2:21" ht="13.5" customHeight="1">
      <c r="B130" s="25" t="s">
        <v>156</v>
      </c>
      <c r="C130" s="25" t="s">
        <v>37</v>
      </c>
      <c r="D130" s="26">
        <v>207</v>
      </c>
      <c r="E130" s="26">
        <v>3</v>
      </c>
      <c r="F130" s="26">
        <v>17</v>
      </c>
      <c r="G130" s="26">
        <v>3</v>
      </c>
      <c r="H130" s="27">
        <v>3</v>
      </c>
      <c r="I130" s="28">
        <v>1.44927536231884</v>
      </c>
      <c r="J130" s="28">
        <v>8.212560386473431</v>
      </c>
      <c r="K130" s="28">
        <v>1.59420289855072</v>
      </c>
      <c r="L130" s="29">
        <v>1.44927536231884</v>
      </c>
      <c r="M130" s="28">
        <v>0.26</v>
      </c>
      <c r="N130" s="28">
        <v>1.17</v>
      </c>
      <c r="O130" s="28">
        <v>1.09</v>
      </c>
      <c r="P130" s="29">
        <v>0.26</v>
      </c>
      <c r="Q130" s="28">
        <f t="shared" si="16"/>
        <v>23.400000000000002</v>
      </c>
      <c r="R130" s="28">
        <f t="shared" si="17"/>
        <v>596.7</v>
      </c>
      <c r="S130" s="28">
        <f t="shared" si="18"/>
        <v>98.10000000000001</v>
      </c>
      <c r="T130" s="29">
        <f t="shared" si="19"/>
        <v>23.400000000000002</v>
      </c>
      <c r="U130"/>
    </row>
    <row r="131" spans="2:21" ht="13.5" customHeight="1">
      <c r="B131" s="25" t="s">
        <v>157</v>
      </c>
      <c r="C131" s="25" t="s">
        <v>35</v>
      </c>
      <c r="D131" s="26">
        <v>90</v>
      </c>
      <c r="E131" s="26">
        <v>7</v>
      </c>
      <c r="F131" s="27">
        <v>7</v>
      </c>
      <c r="G131" s="26">
        <v>2</v>
      </c>
      <c r="H131" s="26">
        <v>2</v>
      </c>
      <c r="I131" s="28">
        <v>7.77777777777778</v>
      </c>
      <c r="J131" s="29">
        <v>7.77777777777778</v>
      </c>
      <c r="K131" s="28">
        <v>2.44444444444444</v>
      </c>
      <c r="L131" s="28">
        <v>2.22222222222222</v>
      </c>
      <c r="M131" s="28">
        <v>0.51</v>
      </c>
      <c r="N131" s="29">
        <v>0.51</v>
      </c>
      <c r="O131" s="28">
        <v>1.8</v>
      </c>
      <c r="P131" s="28">
        <v>0.23</v>
      </c>
      <c r="Q131" s="28">
        <f t="shared" si="16"/>
        <v>107.10000000000001</v>
      </c>
      <c r="R131" s="29">
        <f t="shared" si="17"/>
        <v>107.10000000000001</v>
      </c>
      <c r="S131" s="28">
        <f t="shared" si="18"/>
        <v>108</v>
      </c>
      <c r="T131" s="28">
        <f t="shared" si="19"/>
        <v>13.8</v>
      </c>
      <c r="U131"/>
    </row>
    <row r="132" spans="2:21" ht="13.5" customHeight="1">
      <c r="B132" s="25" t="s">
        <v>158</v>
      </c>
      <c r="C132" s="25" t="s">
        <v>35</v>
      </c>
      <c r="D132" s="26">
        <v>501</v>
      </c>
      <c r="E132" s="26">
        <v>41</v>
      </c>
      <c r="F132" s="27">
        <v>41</v>
      </c>
      <c r="G132" s="26">
        <v>8</v>
      </c>
      <c r="H132" s="26">
        <v>7</v>
      </c>
      <c r="I132" s="28">
        <v>8.18363273453094</v>
      </c>
      <c r="J132" s="29">
        <v>8.18363273453094</v>
      </c>
      <c r="K132" s="28">
        <v>1.5369261477045901</v>
      </c>
      <c r="L132" s="28">
        <v>1.39720558882236</v>
      </c>
      <c r="M132" s="28">
        <v>0.54</v>
      </c>
      <c r="N132" s="29">
        <v>0.54</v>
      </c>
      <c r="O132" s="28">
        <v>1.8</v>
      </c>
      <c r="P132" s="28">
        <v>0.41</v>
      </c>
      <c r="Q132" s="28">
        <f t="shared" si="16"/>
        <v>664.2</v>
      </c>
      <c r="R132" s="29">
        <f t="shared" si="17"/>
        <v>664.2</v>
      </c>
      <c r="S132" s="28">
        <f t="shared" si="18"/>
        <v>432</v>
      </c>
      <c r="T132" s="28">
        <f t="shared" si="19"/>
        <v>86.1</v>
      </c>
      <c r="U132"/>
    </row>
    <row r="133" spans="2:21" ht="13.5" customHeight="1">
      <c r="B133" s="25" t="s">
        <v>159</v>
      </c>
      <c r="C133" s="25" t="s">
        <v>35</v>
      </c>
      <c r="D133" s="26">
        <v>83</v>
      </c>
      <c r="E133" s="26">
        <v>7</v>
      </c>
      <c r="F133" s="27">
        <v>7</v>
      </c>
      <c r="G133" s="26">
        <v>2</v>
      </c>
      <c r="H133" s="26">
        <v>2</v>
      </c>
      <c r="I133" s="28">
        <v>8.43373493975904</v>
      </c>
      <c r="J133" s="29">
        <v>8.43373493975904</v>
      </c>
      <c r="K133" s="28">
        <v>2.65060240963855</v>
      </c>
      <c r="L133" s="28">
        <v>2.40963855421687</v>
      </c>
      <c r="M133" s="28">
        <v>0.52</v>
      </c>
      <c r="N133" s="29">
        <v>0.52</v>
      </c>
      <c r="O133" s="28">
        <v>1.48</v>
      </c>
      <c r="P133" s="28">
        <v>0.27</v>
      </c>
      <c r="Q133" s="28">
        <f t="shared" si="16"/>
        <v>109.2</v>
      </c>
      <c r="R133" s="29">
        <f t="shared" si="17"/>
        <v>109.2</v>
      </c>
      <c r="S133" s="28">
        <f t="shared" si="18"/>
        <v>88.8</v>
      </c>
      <c r="T133" s="28">
        <f t="shared" si="19"/>
        <v>16.200000000000003</v>
      </c>
      <c r="U133"/>
    </row>
    <row r="134" spans="2:21" ht="13.5" customHeight="1">
      <c r="B134" s="25" t="s">
        <v>160</v>
      </c>
      <c r="C134" s="25" t="s">
        <v>35</v>
      </c>
      <c r="D134" s="26">
        <v>75</v>
      </c>
      <c r="E134" s="26">
        <v>6</v>
      </c>
      <c r="F134" s="27">
        <v>6</v>
      </c>
      <c r="G134" s="26">
        <v>2</v>
      </c>
      <c r="H134" s="26">
        <v>2</v>
      </c>
      <c r="I134" s="28">
        <v>8</v>
      </c>
      <c r="J134" s="29">
        <v>8</v>
      </c>
      <c r="K134" s="28">
        <v>2.93333333333333</v>
      </c>
      <c r="L134" s="28">
        <v>2.66666666666667</v>
      </c>
      <c r="M134" s="28">
        <v>0.56</v>
      </c>
      <c r="N134" s="29">
        <v>0.56</v>
      </c>
      <c r="O134" s="28">
        <v>3.42</v>
      </c>
      <c r="P134" s="28">
        <v>0.22</v>
      </c>
      <c r="Q134" s="28">
        <f t="shared" si="16"/>
        <v>100.80000000000001</v>
      </c>
      <c r="R134" s="29">
        <f t="shared" si="17"/>
        <v>100.80000000000001</v>
      </c>
      <c r="S134" s="28">
        <f t="shared" si="18"/>
        <v>205.2</v>
      </c>
      <c r="T134" s="28">
        <f t="shared" si="19"/>
        <v>13.2</v>
      </c>
      <c r="U134"/>
    </row>
    <row r="135" spans="2:21" ht="13.5" customHeight="1">
      <c r="B135" s="25" t="s">
        <v>161</v>
      </c>
      <c r="C135" s="25" t="s">
        <v>35</v>
      </c>
      <c r="D135" s="26">
        <v>31</v>
      </c>
      <c r="E135" s="26">
        <v>2</v>
      </c>
      <c r="F135" s="27">
        <v>2</v>
      </c>
      <c r="G135" s="26">
        <v>1</v>
      </c>
      <c r="H135" s="26">
        <v>1</v>
      </c>
      <c r="I135" s="28">
        <v>6.45161290322581</v>
      </c>
      <c r="J135" s="29">
        <v>6.45161290322581</v>
      </c>
      <c r="K135" s="28">
        <v>3.54838709677419</v>
      </c>
      <c r="L135" s="28">
        <v>3.2258064516129</v>
      </c>
      <c r="M135" s="28">
        <v>0.6</v>
      </c>
      <c r="N135" s="29">
        <v>0.6</v>
      </c>
      <c r="O135" s="28">
        <v>1.17</v>
      </c>
      <c r="P135" s="28">
        <v>0.12</v>
      </c>
      <c r="Q135" s="28">
        <f t="shared" si="16"/>
        <v>36</v>
      </c>
      <c r="R135" s="29">
        <f t="shared" si="17"/>
        <v>36</v>
      </c>
      <c r="S135" s="28">
        <f t="shared" si="18"/>
        <v>35.099999999999994</v>
      </c>
      <c r="T135" s="28">
        <f t="shared" si="19"/>
        <v>3.5999999999999996</v>
      </c>
      <c r="U135"/>
    </row>
    <row r="136" spans="2:21" ht="13.5" customHeight="1">
      <c r="B136" s="33" t="s">
        <v>87</v>
      </c>
      <c r="C136" s="34"/>
      <c r="D136" s="35">
        <f>SUM(D64:D135)</f>
        <v>55480</v>
      </c>
      <c r="E136" s="35">
        <f>SUM(E64:E135)</f>
        <v>640</v>
      </c>
      <c r="F136" s="36">
        <f>SUM(F64:F135)</f>
        <v>4193</v>
      </c>
      <c r="G136" s="36">
        <f>SUM(G64:G135)</f>
        <v>385</v>
      </c>
      <c r="H136" s="36">
        <f>SUM(H64:H135)</f>
        <v>352</v>
      </c>
      <c r="I136" s="34"/>
      <c r="J136" s="34"/>
      <c r="K136" s="34"/>
      <c r="L136" s="34"/>
      <c r="M136" s="34"/>
      <c r="N136" s="34"/>
      <c r="O136" s="34"/>
      <c r="P136" s="34"/>
      <c r="Q136" s="34">
        <f>SUM(Q64:Q135)</f>
        <v>12693.900000000001</v>
      </c>
      <c r="R136" s="37">
        <f>SUM(R64:R135)</f>
        <v>111351.59999999999</v>
      </c>
      <c r="S136" s="37">
        <f>SUM(S64:S135)</f>
        <v>17157.6</v>
      </c>
      <c r="T136" s="37">
        <f>SUM(T64:T135)</f>
        <v>5625.899999999999</v>
      </c>
      <c r="U136"/>
    </row>
    <row r="137" spans="2:21" ht="13.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2:21" ht="13.5" customHeight="1">
      <c r="B138" s="45" t="s">
        <v>162</v>
      </c>
      <c r="C138" s="45"/>
      <c r="D138" s="45"/>
      <c r="E138" s="45"/>
      <c r="F138" s="45"/>
      <c r="G138" s="45"/>
      <c r="H138" s="45"/>
      <c r="I138" s="45"/>
      <c r="J138" s="45"/>
      <c r="K138"/>
      <c r="L138"/>
      <c r="M138"/>
      <c r="N138"/>
      <c r="O138"/>
      <c r="P138"/>
      <c r="Q138"/>
      <c r="R138"/>
      <c r="S138"/>
      <c r="T138"/>
      <c r="U138"/>
    </row>
    <row r="139" spans="2:21" ht="13.5" customHeight="1">
      <c r="B139" s="46" t="s">
        <v>163</v>
      </c>
      <c r="C139" s="46"/>
      <c r="D139" s="46"/>
      <c r="E139" s="46"/>
      <c r="F139" s="46"/>
      <c r="G139" s="46"/>
      <c r="H139" s="46"/>
      <c r="I139" s="46"/>
      <c r="J139" s="46"/>
      <c r="K139"/>
      <c r="L139"/>
      <c r="M139"/>
      <c r="N139"/>
      <c r="O139"/>
      <c r="P139"/>
      <c r="Q139"/>
      <c r="R139"/>
      <c r="S139"/>
      <c r="T139"/>
      <c r="U139"/>
    </row>
    <row r="140" spans="2:21" ht="13.5" customHeight="1">
      <c r="B140" s="46" t="s">
        <v>164</v>
      </c>
      <c r="C140" s="46"/>
      <c r="D140" s="46"/>
      <c r="E140" s="46"/>
      <c r="F140" s="46"/>
      <c r="G140" s="46"/>
      <c r="H140" s="46"/>
      <c r="I140" s="46"/>
      <c r="J140" s="46"/>
      <c r="K140"/>
      <c r="L140"/>
      <c r="M140"/>
      <c r="N140"/>
      <c r="O140"/>
      <c r="P140"/>
      <c r="Q140"/>
      <c r="R140"/>
      <c r="S140"/>
      <c r="T140"/>
      <c r="U140"/>
    </row>
    <row r="141" spans="2:21" ht="13.5" customHeight="1">
      <c r="B141" s="46" t="s">
        <v>165</v>
      </c>
      <c r="C141" s="46"/>
      <c r="D141" s="46"/>
      <c r="E141" s="46"/>
      <c r="F141" s="46"/>
      <c r="G141" s="46"/>
      <c r="H141" s="46"/>
      <c r="I141" s="46"/>
      <c r="J141" s="46"/>
      <c r="K141"/>
      <c r="L141"/>
      <c r="M141"/>
      <c r="N141"/>
      <c r="O141"/>
      <c r="P141"/>
      <c r="Q141"/>
      <c r="R141"/>
      <c r="S141"/>
      <c r="T141"/>
      <c r="U141"/>
    </row>
    <row r="142" spans="2:21" ht="13.5" customHeight="1">
      <c r="B142" s="46" t="s">
        <v>166</v>
      </c>
      <c r="C142" s="46"/>
      <c r="D142" s="46"/>
      <c r="E142" s="46"/>
      <c r="F142" s="46"/>
      <c r="G142" s="46"/>
      <c r="H142" s="46"/>
      <c r="I142" s="46"/>
      <c r="J142" s="46"/>
      <c r="K142"/>
      <c r="L142"/>
      <c r="M142"/>
      <c r="N142"/>
      <c r="O142"/>
      <c r="P142"/>
      <c r="Q142"/>
      <c r="R142"/>
      <c r="S142"/>
      <c r="T142"/>
      <c r="U142"/>
    </row>
    <row r="143" spans="2:21" ht="13.5" customHeight="1">
      <c r="B143" s="46" t="s">
        <v>167</v>
      </c>
      <c r="C143" s="46"/>
      <c r="D143" s="46"/>
      <c r="E143" s="46"/>
      <c r="F143" s="46"/>
      <c r="G143" s="46"/>
      <c r="H143" s="46"/>
      <c r="I143" s="46"/>
      <c r="J143" s="46"/>
      <c r="K143"/>
      <c r="L143"/>
      <c r="M143"/>
      <c r="N143"/>
      <c r="O143"/>
      <c r="P143"/>
      <c r="Q143"/>
      <c r="R143"/>
      <c r="S143"/>
      <c r="T143"/>
      <c r="U143"/>
    </row>
    <row r="144" spans="2:21" ht="13.5" customHeight="1">
      <c r="B144" s="46" t="s">
        <v>168</v>
      </c>
      <c r="C144" s="46"/>
      <c r="D144" s="46"/>
      <c r="E144" s="46"/>
      <c r="F144" s="46"/>
      <c r="G144" s="46"/>
      <c r="H144" s="46"/>
      <c r="I144" s="46"/>
      <c r="J144" s="46"/>
      <c r="K144"/>
      <c r="L144"/>
      <c r="M144"/>
      <c r="N144"/>
      <c r="O144"/>
      <c r="P144"/>
      <c r="Q144"/>
      <c r="R144"/>
      <c r="S144"/>
      <c r="T144"/>
      <c r="U144"/>
    </row>
  </sheetData>
  <sheetProtection selectLockedCells="1" selectUnlockedCells="1"/>
  <mergeCells count="11">
    <mergeCell ref="B140:J140"/>
    <mergeCell ref="B141:J141"/>
    <mergeCell ref="B142:J142"/>
    <mergeCell ref="B143:J143"/>
    <mergeCell ref="B144:J144"/>
    <mergeCell ref="B3:H3"/>
    <mergeCell ref="B4:H4"/>
    <mergeCell ref="B5:H5"/>
    <mergeCell ref="B6:H6"/>
    <mergeCell ref="B138:J138"/>
    <mergeCell ref="B139:J139"/>
  </mergeCells>
  <printOptions/>
  <pageMargins left="0.75" right="0.75" top="1" bottom="1" header="0.5118055555555555" footer="0.5118055555555555"/>
  <pageSetup horizontalDpi="300" verticalDpi="300" orientation="landscape" paperSize="9" scale="3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Nekto</cp:lastModifiedBy>
  <dcterms:created xsi:type="dcterms:W3CDTF">2012-05-26T13:18:26Z</dcterms:created>
  <dcterms:modified xsi:type="dcterms:W3CDTF">2012-05-26T13:21:32Z</dcterms:modified>
  <cp:category/>
  <cp:version/>
  <cp:contentType/>
  <cp:contentStatus/>
</cp:coreProperties>
</file>